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pitija.sothilingam\Downloads\"/>
    </mc:Choice>
  </mc:AlternateContent>
  <xr:revisionPtr revIDLastSave="0" documentId="13_ncr:1_{9441ED2E-AF61-4032-B477-E6032F7BB238}" xr6:coauthVersionLast="47" xr6:coauthVersionMax="47" xr10:uidLastSave="{00000000-0000-0000-0000-000000000000}"/>
  <bookViews>
    <workbookView xWindow="-108" yWindow="-108" windowWidth="23256" windowHeight="12456" tabRatio="757" activeTab="5" xr2:uid="{46434A49-92BF-4B85-A605-74A5217BBE73}"/>
  </bookViews>
  <sheets>
    <sheet name="Instructions-FRE" sheetId="14" r:id="rId1"/>
    <sheet name="Annexe des employés" sheetId="29" r:id="rId2"/>
    <sheet name="Déclaration" sheetId="13" r:id="rId3"/>
    <sheet name="Français" sheetId="21" r:id="rId4"/>
    <sheet name="Français - Québec" sheetId="27" r:id="rId5"/>
    <sheet name="Instructions-EN " sheetId="12" r:id="rId6"/>
    <sheet name="Employee Annex" sheetId="30" r:id="rId7"/>
    <sheet name="Declaration   " sheetId="11" r:id="rId8"/>
    <sheet name="English" sheetId="24" r:id="rId9"/>
    <sheet name="English - Québec" sheetId="28" r:id="rId10"/>
  </sheets>
  <definedNames>
    <definedName name="TotalCPP" localSheetId="8">English!$C$3</definedName>
    <definedName name="TotalCPP" localSheetId="9">'English - Québec'!$C$3</definedName>
    <definedName name="TotalCPP" localSheetId="3">Français!$C$3</definedName>
    <definedName name="TotalCPP" localSheetId="4">'Français - Québec'!$C$3</definedName>
    <definedName name="TotalEIPremiums" localSheetId="8">English!$B$3</definedName>
    <definedName name="TotalEIPremiums" localSheetId="9">'English - Québec'!$B$3</definedName>
    <definedName name="TotalEIPremiums" localSheetId="3">Français!$B$3</definedName>
    <definedName name="TotalEIPremiums" localSheetId="4">'Français - Québec'!$B$3</definedName>
    <definedName name="TotalSupplement" localSheetId="8">English!$A$3</definedName>
    <definedName name="TotalSupplement" localSheetId="9">'English - Québec'!$A$3</definedName>
    <definedName name="TotalSupplement" localSheetId="3">Français!$A$3</definedName>
    <definedName name="TotalSupplement" localSheetId="4">'Français - Québec'!$A$3</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8" l="1"/>
  <c r="B3" i="28"/>
  <c r="K104" i="28"/>
  <c r="I104" i="28"/>
  <c r="J104" i="28"/>
  <c r="K103" i="28"/>
  <c r="I103" i="28"/>
  <c r="J103" i="28"/>
  <c r="K102" i="28"/>
  <c r="I102" i="28"/>
  <c r="J102" i="28"/>
  <c r="K101" i="28"/>
  <c r="I101" i="28"/>
  <c r="J101" i="28"/>
  <c r="K100" i="28"/>
  <c r="I100" i="28"/>
  <c r="J100" i="28"/>
  <c r="K99" i="28"/>
  <c r="I99" i="28"/>
  <c r="J99" i="28"/>
  <c r="K98" i="28"/>
  <c r="I98" i="28"/>
  <c r="J98" i="28"/>
  <c r="K97" i="28"/>
  <c r="I97" i="28"/>
  <c r="J97" i="28"/>
  <c r="K96" i="28"/>
  <c r="I96" i="28"/>
  <c r="J96" i="28"/>
  <c r="K95" i="28"/>
  <c r="I95" i="28"/>
  <c r="J95" i="28"/>
  <c r="K94" i="28"/>
  <c r="I94" i="28"/>
  <c r="J94" i="28"/>
  <c r="K93" i="28"/>
  <c r="I93" i="28"/>
  <c r="J93" i="28"/>
  <c r="K92" i="28"/>
  <c r="I92" i="28"/>
  <c r="J92" i="28"/>
  <c r="K91" i="28"/>
  <c r="I91" i="28"/>
  <c r="J91" i="28"/>
  <c r="K90" i="28"/>
  <c r="I90" i="28"/>
  <c r="J90" i="28"/>
  <c r="K89" i="28"/>
  <c r="I89" i="28"/>
  <c r="J89" i="28"/>
  <c r="K88" i="28"/>
  <c r="I88" i="28"/>
  <c r="J88" i="28"/>
  <c r="K87" i="28"/>
  <c r="I87" i="28"/>
  <c r="J87" i="28"/>
  <c r="K86" i="28"/>
  <c r="I86" i="28"/>
  <c r="J86" i="28"/>
  <c r="K85" i="28"/>
  <c r="I85" i="28"/>
  <c r="J85" i="28"/>
  <c r="K84" i="28"/>
  <c r="I84" i="28"/>
  <c r="J84" i="28"/>
  <c r="K83" i="28"/>
  <c r="I83" i="28"/>
  <c r="J83" i="28"/>
  <c r="K82" i="28"/>
  <c r="I82" i="28"/>
  <c r="J82" i="28"/>
  <c r="K81" i="28"/>
  <c r="I81" i="28"/>
  <c r="J81" i="28"/>
  <c r="K80" i="28"/>
  <c r="I80" i="28"/>
  <c r="J80" i="28"/>
  <c r="K79" i="28"/>
  <c r="I79" i="28"/>
  <c r="J79" i="28"/>
  <c r="K78" i="28"/>
  <c r="I78" i="28"/>
  <c r="J78" i="28"/>
  <c r="K77" i="28"/>
  <c r="I77" i="28"/>
  <c r="J77" i="28"/>
  <c r="K76" i="28"/>
  <c r="I76" i="28"/>
  <c r="J76" i="28"/>
  <c r="K75" i="28"/>
  <c r="I75" i="28"/>
  <c r="J75" i="28"/>
  <c r="K74" i="28"/>
  <c r="I74" i="28"/>
  <c r="J74" i="28"/>
  <c r="K73" i="28"/>
  <c r="I73" i="28"/>
  <c r="J73" i="28"/>
  <c r="K72" i="28"/>
  <c r="I72" i="28"/>
  <c r="J72" i="28"/>
  <c r="K71" i="28"/>
  <c r="I71" i="28"/>
  <c r="J71" i="28"/>
  <c r="K70" i="28"/>
  <c r="I70" i="28"/>
  <c r="J70" i="28"/>
  <c r="K69" i="28"/>
  <c r="I69" i="28"/>
  <c r="J69" i="28"/>
  <c r="K68" i="28"/>
  <c r="I68" i="28"/>
  <c r="J68" i="28"/>
  <c r="K67" i="28"/>
  <c r="I67" i="28"/>
  <c r="J67" i="28"/>
  <c r="K66" i="28"/>
  <c r="I66" i="28"/>
  <c r="J66" i="28"/>
  <c r="K65" i="28"/>
  <c r="I65" i="28"/>
  <c r="J65" i="28"/>
  <c r="K64" i="28"/>
  <c r="I64" i="28"/>
  <c r="J64" i="28"/>
  <c r="K63" i="28"/>
  <c r="I63" i="28"/>
  <c r="J63" i="28"/>
  <c r="K62" i="28"/>
  <c r="I62" i="28"/>
  <c r="J62" i="28"/>
  <c r="K61" i="28"/>
  <c r="I61" i="28"/>
  <c r="J61" i="28"/>
  <c r="K60" i="28"/>
  <c r="I60" i="28"/>
  <c r="J60" i="28"/>
  <c r="K59" i="28"/>
  <c r="I59" i="28"/>
  <c r="J59" i="28"/>
  <c r="K58" i="28"/>
  <c r="I58" i="28"/>
  <c r="J58" i="28"/>
  <c r="K57" i="28"/>
  <c r="I57" i="28"/>
  <c r="J57" i="28"/>
  <c r="K56" i="28"/>
  <c r="I56" i="28"/>
  <c r="J56" i="28"/>
  <c r="K55" i="28"/>
  <c r="I55" i="28"/>
  <c r="J55" i="28"/>
  <c r="K54" i="28"/>
  <c r="I54" i="28"/>
  <c r="J54" i="28"/>
  <c r="K53" i="28"/>
  <c r="I53" i="28"/>
  <c r="J53" i="28"/>
  <c r="K52" i="28"/>
  <c r="I52" i="28"/>
  <c r="J52" i="28"/>
  <c r="K51" i="28"/>
  <c r="I51" i="28"/>
  <c r="J51" i="28"/>
  <c r="K50" i="28"/>
  <c r="I50" i="28"/>
  <c r="J50" i="28"/>
  <c r="K49" i="28"/>
  <c r="I49" i="28"/>
  <c r="J49" i="28"/>
  <c r="K48" i="28"/>
  <c r="I48" i="28"/>
  <c r="J48" i="28"/>
  <c r="K47" i="28"/>
  <c r="I47" i="28"/>
  <c r="J47" i="28"/>
  <c r="K46" i="28"/>
  <c r="I46" i="28"/>
  <c r="J46" i="28"/>
  <c r="K45" i="28"/>
  <c r="I45" i="28"/>
  <c r="J45" i="28"/>
  <c r="K44" i="28"/>
  <c r="I44" i="28"/>
  <c r="J44" i="28"/>
  <c r="K43" i="28"/>
  <c r="I43" i="28"/>
  <c r="J43" i="28"/>
  <c r="K42" i="28"/>
  <c r="I42" i="28"/>
  <c r="J42" i="28"/>
  <c r="K41" i="28"/>
  <c r="I41" i="28"/>
  <c r="J41" i="28"/>
  <c r="K40" i="28"/>
  <c r="I40" i="28"/>
  <c r="J40" i="28"/>
  <c r="K39" i="28"/>
  <c r="I39" i="28"/>
  <c r="J39" i="28"/>
  <c r="K38" i="28"/>
  <c r="I38" i="28"/>
  <c r="J38" i="28"/>
  <c r="K37" i="28"/>
  <c r="I37" i="28"/>
  <c r="J37" i="28"/>
  <c r="K36" i="28"/>
  <c r="I36" i="28"/>
  <c r="J36" i="28"/>
  <c r="K35" i="28"/>
  <c r="I35" i="28"/>
  <c r="J35" i="28"/>
  <c r="K34" i="28"/>
  <c r="I34" i="28"/>
  <c r="J34" i="28"/>
  <c r="K33" i="28"/>
  <c r="I33" i="28"/>
  <c r="J33" i="28"/>
  <c r="K32" i="28"/>
  <c r="I32" i="28"/>
  <c r="J32" i="28"/>
  <c r="K31" i="28"/>
  <c r="I31" i="28"/>
  <c r="J31" i="28"/>
  <c r="K30" i="28"/>
  <c r="I30" i="28"/>
  <c r="J30" i="28"/>
  <c r="K29" i="28"/>
  <c r="I29" i="28"/>
  <c r="J29" i="28"/>
  <c r="K28" i="28"/>
  <c r="I28" i="28"/>
  <c r="J28" i="28"/>
  <c r="K27" i="28"/>
  <c r="I27" i="28"/>
  <c r="J27" i="28"/>
  <c r="K26" i="28"/>
  <c r="I26" i="28"/>
  <c r="J26" i="28"/>
  <c r="K25" i="28"/>
  <c r="I25" i="28"/>
  <c r="J25" i="28"/>
  <c r="K24" i="28"/>
  <c r="I24" i="28"/>
  <c r="J24" i="28"/>
  <c r="K23" i="28"/>
  <c r="I23" i="28"/>
  <c r="J23" i="28"/>
  <c r="K22" i="28"/>
  <c r="I22" i="28"/>
  <c r="J22" i="28"/>
  <c r="K21" i="28"/>
  <c r="I21" i="28"/>
  <c r="J21" i="28"/>
  <c r="K20" i="28"/>
  <c r="I20" i="28"/>
  <c r="J20" i="28"/>
  <c r="K19" i="28"/>
  <c r="I19" i="28"/>
  <c r="J19" i="28"/>
  <c r="K18" i="28"/>
  <c r="I18" i="28"/>
  <c r="J18" i="28"/>
  <c r="K17" i="28"/>
  <c r="I17" i="28"/>
  <c r="J17" i="28"/>
  <c r="K16" i="28"/>
  <c r="I16" i="28"/>
  <c r="J16" i="28"/>
  <c r="K15" i="28"/>
  <c r="I15" i="28"/>
  <c r="J15" i="28"/>
  <c r="K14" i="28"/>
  <c r="I14" i="28"/>
  <c r="J14" i="28"/>
  <c r="K13" i="28"/>
  <c r="I13" i="28"/>
  <c r="J13" i="28"/>
  <c r="K12" i="28"/>
  <c r="I12" i="28"/>
  <c r="J12" i="28"/>
  <c r="K11" i="28"/>
  <c r="I11" i="28"/>
  <c r="J11" i="28"/>
  <c r="K10" i="28"/>
  <c r="I10" i="28"/>
  <c r="J10" i="28"/>
  <c r="K9" i="28"/>
  <c r="I9" i="28"/>
  <c r="J9" i="28"/>
  <c r="K8" i="28"/>
  <c r="I8" i="28"/>
  <c r="J8" i="28"/>
  <c r="K7" i="28"/>
  <c r="I7" i="28"/>
  <c r="J7" i="28"/>
  <c r="K6" i="28"/>
  <c r="I6" i="28"/>
  <c r="J6" i="28"/>
  <c r="K5" i="28"/>
  <c r="I5" i="28"/>
  <c r="J5" i="28"/>
  <c r="A3" i="28"/>
  <c r="D3" i="28"/>
  <c r="D3" i="27"/>
  <c r="C3" i="27"/>
  <c r="B3" i="27"/>
  <c r="K104" i="27"/>
  <c r="I104" i="27"/>
  <c r="J104" i="27"/>
  <c r="K103" i="27"/>
  <c r="I103" i="27"/>
  <c r="J103" i="27"/>
  <c r="K102" i="27"/>
  <c r="I102" i="27"/>
  <c r="J102" i="27"/>
  <c r="K101" i="27"/>
  <c r="I101" i="27"/>
  <c r="J101" i="27"/>
  <c r="K100" i="27"/>
  <c r="I100" i="27"/>
  <c r="J100" i="27"/>
  <c r="K99" i="27"/>
  <c r="I99" i="27"/>
  <c r="J99" i="27"/>
  <c r="K98" i="27"/>
  <c r="I98" i="27"/>
  <c r="J98" i="27"/>
  <c r="K97" i="27"/>
  <c r="I97" i="27"/>
  <c r="J97" i="27"/>
  <c r="K96" i="27"/>
  <c r="I96" i="27"/>
  <c r="J96" i="27"/>
  <c r="K95" i="27"/>
  <c r="I95" i="27"/>
  <c r="J95" i="27"/>
  <c r="K94" i="27"/>
  <c r="I94" i="27"/>
  <c r="J94" i="27"/>
  <c r="K93" i="27"/>
  <c r="I93" i="27"/>
  <c r="J93" i="27"/>
  <c r="K92" i="27"/>
  <c r="I92" i="27"/>
  <c r="J92" i="27"/>
  <c r="K91" i="27"/>
  <c r="I91" i="27"/>
  <c r="J91" i="27"/>
  <c r="K90" i="27"/>
  <c r="I90" i="27"/>
  <c r="J90" i="27"/>
  <c r="K89" i="27"/>
  <c r="I89" i="27"/>
  <c r="J89" i="27"/>
  <c r="K88" i="27"/>
  <c r="I88" i="27"/>
  <c r="J88" i="27"/>
  <c r="K87" i="27"/>
  <c r="I87" i="27"/>
  <c r="J87" i="27"/>
  <c r="K86" i="27"/>
  <c r="I86" i="27"/>
  <c r="J86" i="27"/>
  <c r="K85" i="27"/>
  <c r="I85" i="27"/>
  <c r="J85" i="27"/>
  <c r="K84" i="27"/>
  <c r="I84" i="27"/>
  <c r="J84" i="27"/>
  <c r="K83" i="27"/>
  <c r="I83" i="27"/>
  <c r="J83" i="27"/>
  <c r="K82" i="27"/>
  <c r="I82" i="27"/>
  <c r="J82" i="27"/>
  <c r="K81" i="27"/>
  <c r="I81" i="27"/>
  <c r="J81" i="27"/>
  <c r="K80" i="27"/>
  <c r="I80" i="27"/>
  <c r="J80" i="27"/>
  <c r="K79" i="27"/>
  <c r="I79" i="27"/>
  <c r="J79" i="27"/>
  <c r="K78" i="27"/>
  <c r="I78" i="27"/>
  <c r="J78" i="27"/>
  <c r="K77" i="27"/>
  <c r="I77" i="27"/>
  <c r="J77" i="27"/>
  <c r="K76" i="27"/>
  <c r="I76" i="27"/>
  <c r="J76" i="27"/>
  <c r="K75" i="27"/>
  <c r="I75" i="27"/>
  <c r="J75" i="27"/>
  <c r="K74" i="27"/>
  <c r="I74" i="27"/>
  <c r="J74" i="27"/>
  <c r="K73" i="27"/>
  <c r="I73" i="27"/>
  <c r="J73" i="27"/>
  <c r="K72" i="27"/>
  <c r="I72" i="27"/>
  <c r="J72" i="27"/>
  <c r="K71" i="27"/>
  <c r="I71" i="27"/>
  <c r="J71" i="27"/>
  <c r="K70" i="27"/>
  <c r="I70" i="27"/>
  <c r="J70" i="27"/>
  <c r="K69" i="27"/>
  <c r="I69" i="27"/>
  <c r="J69" i="27"/>
  <c r="K68" i="27"/>
  <c r="I68" i="27"/>
  <c r="J68" i="27"/>
  <c r="K67" i="27"/>
  <c r="I67" i="27"/>
  <c r="J67" i="27"/>
  <c r="K66" i="27"/>
  <c r="I66" i="27"/>
  <c r="J66" i="27"/>
  <c r="K65" i="27"/>
  <c r="I65" i="27"/>
  <c r="J65" i="27"/>
  <c r="K64" i="27"/>
  <c r="I64" i="27"/>
  <c r="J64" i="27"/>
  <c r="K63" i="27"/>
  <c r="I63" i="27"/>
  <c r="J63" i="27"/>
  <c r="K62" i="27"/>
  <c r="I62" i="27"/>
  <c r="J62" i="27"/>
  <c r="K61" i="27"/>
  <c r="I61" i="27"/>
  <c r="J61" i="27"/>
  <c r="K60" i="27"/>
  <c r="I60" i="27"/>
  <c r="J60" i="27"/>
  <c r="K59" i="27"/>
  <c r="I59" i="27"/>
  <c r="J59" i="27"/>
  <c r="K58" i="27"/>
  <c r="I58" i="27"/>
  <c r="J58" i="27"/>
  <c r="K57" i="27"/>
  <c r="I57" i="27"/>
  <c r="J57" i="27"/>
  <c r="K56" i="27"/>
  <c r="I56" i="27"/>
  <c r="J56" i="27"/>
  <c r="K55" i="27"/>
  <c r="I55" i="27"/>
  <c r="J55" i="27"/>
  <c r="K54" i="27"/>
  <c r="I54" i="27"/>
  <c r="J54" i="27"/>
  <c r="K53" i="27"/>
  <c r="I53" i="27"/>
  <c r="J53" i="27"/>
  <c r="K52" i="27"/>
  <c r="I52" i="27"/>
  <c r="J52" i="27"/>
  <c r="K51" i="27"/>
  <c r="I51" i="27"/>
  <c r="J51" i="27"/>
  <c r="K50" i="27"/>
  <c r="I50" i="27"/>
  <c r="J50" i="27"/>
  <c r="K49" i="27"/>
  <c r="I49" i="27"/>
  <c r="J49" i="27"/>
  <c r="K48" i="27"/>
  <c r="I48" i="27"/>
  <c r="J48" i="27"/>
  <c r="K47" i="27"/>
  <c r="I47" i="27"/>
  <c r="J47" i="27"/>
  <c r="K46" i="27"/>
  <c r="I46" i="27"/>
  <c r="J46" i="27"/>
  <c r="K45" i="27"/>
  <c r="I45" i="27"/>
  <c r="J45" i="27"/>
  <c r="K44" i="27"/>
  <c r="I44" i="27"/>
  <c r="J44" i="27"/>
  <c r="K43" i="27"/>
  <c r="I43" i="27"/>
  <c r="J43" i="27"/>
  <c r="K42" i="27"/>
  <c r="I42" i="27"/>
  <c r="J42" i="27"/>
  <c r="K41" i="27"/>
  <c r="I41" i="27"/>
  <c r="J41" i="27"/>
  <c r="K40" i="27"/>
  <c r="I40" i="27"/>
  <c r="J40" i="27"/>
  <c r="K39" i="27"/>
  <c r="I39" i="27"/>
  <c r="J39" i="27"/>
  <c r="K38" i="27"/>
  <c r="I38" i="27"/>
  <c r="J38" i="27"/>
  <c r="K37" i="27"/>
  <c r="I37" i="27"/>
  <c r="J37" i="27"/>
  <c r="K36" i="27"/>
  <c r="I36" i="27"/>
  <c r="J36" i="27"/>
  <c r="K35" i="27"/>
  <c r="I35" i="27"/>
  <c r="J35" i="27"/>
  <c r="K34" i="27"/>
  <c r="I34" i="27"/>
  <c r="J34" i="27"/>
  <c r="K33" i="27"/>
  <c r="I33" i="27"/>
  <c r="J33" i="27"/>
  <c r="K32" i="27"/>
  <c r="I32" i="27"/>
  <c r="J32" i="27"/>
  <c r="K31" i="27"/>
  <c r="I31" i="27"/>
  <c r="J31" i="27"/>
  <c r="K30" i="27"/>
  <c r="I30" i="27"/>
  <c r="J30" i="27"/>
  <c r="K29" i="27"/>
  <c r="I29" i="27"/>
  <c r="J29" i="27"/>
  <c r="K28" i="27"/>
  <c r="I28" i="27"/>
  <c r="J28" i="27"/>
  <c r="K27" i="27"/>
  <c r="I27" i="27"/>
  <c r="J27" i="27"/>
  <c r="K26" i="27"/>
  <c r="I26" i="27"/>
  <c r="J26" i="27"/>
  <c r="K25" i="27"/>
  <c r="I25" i="27"/>
  <c r="J25" i="27"/>
  <c r="K24" i="27"/>
  <c r="I24" i="27"/>
  <c r="J24" i="27"/>
  <c r="K23" i="27"/>
  <c r="I23" i="27"/>
  <c r="J23" i="27"/>
  <c r="K22" i="27"/>
  <c r="I22" i="27"/>
  <c r="J22" i="27"/>
  <c r="K21" i="27"/>
  <c r="I21" i="27"/>
  <c r="J21" i="27"/>
  <c r="K20" i="27"/>
  <c r="I20" i="27"/>
  <c r="J20" i="27"/>
  <c r="K19" i="27"/>
  <c r="I19" i="27"/>
  <c r="J19" i="27"/>
  <c r="K18" i="27"/>
  <c r="I18" i="27"/>
  <c r="J18" i="27"/>
  <c r="K17" i="27"/>
  <c r="I17" i="27"/>
  <c r="J17" i="27"/>
  <c r="K16" i="27"/>
  <c r="I16" i="27"/>
  <c r="J16" i="27"/>
  <c r="K15" i="27"/>
  <c r="I15" i="27"/>
  <c r="J15" i="27"/>
  <c r="K14" i="27"/>
  <c r="I14" i="27"/>
  <c r="J14" i="27"/>
  <c r="K13" i="27"/>
  <c r="I13" i="27"/>
  <c r="J13" i="27"/>
  <c r="K12" i="27"/>
  <c r="I12" i="27"/>
  <c r="J12" i="27"/>
  <c r="K11" i="27"/>
  <c r="I11" i="27"/>
  <c r="J11" i="27"/>
  <c r="K10" i="27"/>
  <c r="I10" i="27"/>
  <c r="J10" i="27"/>
  <c r="K9" i="27"/>
  <c r="I9" i="27"/>
  <c r="J9" i="27"/>
  <c r="K8" i="27"/>
  <c r="I8" i="27"/>
  <c r="J8" i="27"/>
  <c r="K7" i="27"/>
  <c r="I7" i="27"/>
  <c r="J7" i="27"/>
  <c r="K6" i="27"/>
  <c r="I6" i="27"/>
  <c r="J6" i="27"/>
  <c r="K5" i="27"/>
  <c r="I5" i="27"/>
  <c r="J5" i="27"/>
  <c r="A3" i="27"/>
  <c r="I24" i="24"/>
  <c r="I25" i="24"/>
  <c r="I26" i="24"/>
  <c r="I27" i="24"/>
  <c r="I28" i="24"/>
  <c r="I29" i="24"/>
  <c r="J29" i="24"/>
  <c r="I30" i="24"/>
  <c r="J30" i="24"/>
  <c r="I31" i="24"/>
  <c r="J31" i="24"/>
  <c r="I32" i="24"/>
  <c r="J32" i="24"/>
  <c r="I33" i="24"/>
  <c r="I34" i="24"/>
  <c r="J34" i="24"/>
  <c r="I35" i="24"/>
  <c r="J35" i="24"/>
  <c r="I36" i="24"/>
  <c r="J36" i="24"/>
  <c r="I37" i="24"/>
  <c r="I38" i="24"/>
  <c r="I39" i="24"/>
  <c r="I40" i="24"/>
  <c r="I41" i="24"/>
  <c r="I42" i="24"/>
  <c r="I43" i="24"/>
  <c r="J43" i="24"/>
  <c r="I44" i="24"/>
  <c r="J44" i="24"/>
  <c r="I45" i="24"/>
  <c r="J45" i="24"/>
  <c r="I46" i="24"/>
  <c r="J46" i="24"/>
  <c r="I47" i="24"/>
  <c r="I48" i="24"/>
  <c r="J48" i="24"/>
  <c r="I49" i="24"/>
  <c r="J49" i="24"/>
  <c r="I50" i="24"/>
  <c r="J50" i="24"/>
  <c r="I51" i="24"/>
  <c r="I52" i="24"/>
  <c r="I53" i="24"/>
  <c r="I54" i="24"/>
  <c r="I55" i="24"/>
  <c r="I56" i="24"/>
  <c r="I57" i="24"/>
  <c r="J57" i="24"/>
  <c r="I58" i="24"/>
  <c r="J58" i="24"/>
  <c r="I59" i="24"/>
  <c r="J59" i="24"/>
  <c r="I60" i="24"/>
  <c r="J60" i="24"/>
  <c r="I61" i="24"/>
  <c r="I62" i="24"/>
  <c r="J62" i="24"/>
  <c r="I63" i="24"/>
  <c r="J63" i="24"/>
  <c r="I64" i="24"/>
  <c r="J64" i="24"/>
  <c r="I65" i="24"/>
  <c r="I66" i="24"/>
  <c r="I67" i="24"/>
  <c r="I68" i="24"/>
  <c r="I69" i="24"/>
  <c r="I70" i="24"/>
  <c r="I71" i="24"/>
  <c r="J71" i="24"/>
  <c r="I72" i="24"/>
  <c r="J72" i="24"/>
  <c r="I73" i="24"/>
  <c r="J73" i="24"/>
  <c r="I74" i="24"/>
  <c r="J74" i="24"/>
  <c r="I75" i="24"/>
  <c r="I76" i="24"/>
  <c r="J76" i="24"/>
  <c r="I77" i="24"/>
  <c r="J77" i="24"/>
  <c r="I78" i="24"/>
  <c r="J78" i="24"/>
  <c r="I79" i="24"/>
  <c r="I80" i="24"/>
  <c r="I81" i="24"/>
  <c r="I82" i="24"/>
  <c r="I83" i="24"/>
  <c r="I84" i="24"/>
  <c r="I85" i="24"/>
  <c r="J85" i="24"/>
  <c r="I86" i="24"/>
  <c r="J86" i="24"/>
  <c r="I87" i="24"/>
  <c r="J87" i="24"/>
  <c r="I88" i="24"/>
  <c r="J88" i="24"/>
  <c r="I89" i="24"/>
  <c r="I90" i="24"/>
  <c r="J90" i="24"/>
  <c r="I91" i="24"/>
  <c r="J91" i="24"/>
  <c r="I92" i="24"/>
  <c r="J92" i="24"/>
  <c r="I93" i="24"/>
  <c r="I94" i="24"/>
  <c r="I95" i="24"/>
  <c r="I96" i="24"/>
  <c r="I97" i="24"/>
  <c r="I98" i="24"/>
  <c r="I99" i="24"/>
  <c r="J99" i="24"/>
  <c r="I100" i="24"/>
  <c r="J100" i="24"/>
  <c r="I101" i="24"/>
  <c r="J101" i="24"/>
  <c r="I102" i="24"/>
  <c r="J102" i="24"/>
  <c r="I103" i="24"/>
  <c r="J24" i="24"/>
  <c r="J25" i="24"/>
  <c r="J26" i="24"/>
  <c r="J27" i="24"/>
  <c r="J28" i="24"/>
  <c r="J33" i="24"/>
  <c r="J37" i="24"/>
  <c r="J38" i="24"/>
  <c r="J39" i="24"/>
  <c r="J40" i="24"/>
  <c r="J41" i="24"/>
  <c r="J42" i="24"/>
  <c r="J47" i="24"/>
  <c r="J51" i="24"/>
  <c r="J52" i="24"/>
  <c r="J53" i="24"/>
  <c r="J54" i="24"/>
  <c r="J55" i="24"/>
  <c r="J56" i="24"/>
  <c r="J61" i="24"/>
  <c r="J65" i="24"/>
  <c r="J66" i="24"/>
  <c r="J67" i="24"/>
  <c r="J68" i="24"/>
  <c r="J69" i="24"/>
  <c r="J70" i="24"/>
  <c r="J75" i="24"/>
  <c r="J79" i="24"/>
  <c r="J80" i="24"/>
  <c r="J81" i="24"/>
  <c r="J82" i="24"/>
  <c r="J83" i="24"/>
  <c r="J84" i="24"/>
  <c r="J89" i="24"/>
  <c r="J93" i="24"/>
  <c r="J94" i="24"/>
  <c r="J95" i="24"/>
  <c r="J96" i="24"/>
  <c r="J97" i="24"/>
  <c r="J98" i="24"/>
  <c r="J103" i="24"/>
  <c r="K24" i="24"/>
  <c r="K25" i="24"/>
  <c r="K26" i="24"/>
  <c r="K27" i="24"/>
  <c r="K28" i="24"/>
  <c r="K29" i="24"/>
  <c r="K30" i="24"/>
  <c r="K31" i="24"/>
  <c r="K32" i="24"/>
  <c r="K33" i="24"/>
  <c r="K34" i="24"/>
  <c r="K35" i="24"/>
  <c r="K36" i="24"/>
  <c r="K37" i="24"/>
  <c r="K38" i="24"/>
  <c r="K39" i="24"/>
  <c r="K40" i="24"/>
  <c r="K41" i="24"/>
  <c r="K42" i="24"/>
  <c r="K43" i="24"/>
  <c r="K44" i="24"/>
  <c r="K45" i="24"/>
  <c r="K46" i="24"/>
  <c r="K47" i="24"/>
  <c r="K48" i="24"/>
  <c r="K49" i="24"/>
  <c r="K50" i="24"/>
  <c r="K51" i="24"/>
  <c r="K52" i="24"/>
  <c r="K53" i="24"/>
  <c r="K54" i="24"/>
  <c r="K55" i="24"/>
  <c r="K56" i="24"/>
  <c r="K57" i="24"/>
  <c r="K58" i="24"/>
  <c r="K59" i="24"/>
  <c r="K60" i="24"/>
  <c r="K61" i="24"/>
  <c r="K62" i="24"/>
  <c r="K63" i="24"/>
  <c r="K64" i="24"/>
  <c r="K65" i="24"/>
  <c r="K66" i="24"/>
  <c r="K67" i="24"/>
  <c r="K68" i="24"/>
  <c r="K69" i="24"/>
  <c r="K70" i="24"/>
  <c r="K71" i="24"/>
  <c r="K72" i="24"/>
  <c r="K73" i="24"/>
  <c r="K74" i="24"/>
  <c r="K75" i="24"/>
  <c r="K76" i="24"/>
  <c r="K77" i="24"/>
  <c r="K78" i="24"/>
  <c r="K79" i="24"/>
  <c r="K80" i="24"/>
  <c r="K81" i="24"/>
  <c r="K82" i="24"/>
  <c r="K83" i="24"/>
  <c r="K84" i="24"/>
  <c r="K85" i="24"/>
  <c r="K86" i="24"/>
  <c r="K87" i="24"/>
  <c r="K88" i="24"/>
  <c r="K89" i="24"/>
  <c r="K90" i="24"/>
  <c r="K91" i="24"/>
  <c r="K92" i="24"/>
  <c r="K93" i="24"/>
  <c r="K94" i="24"/>
  <c r="K95" i="24"/>
  <c r="K96" i="24"/>
  <c r="K97" i="24"/>
  <c r="K98" i="24"/>
  <c r="K99" i="24"/>
  <c r="K100" i="24"/>
  <c r="K101" i="24"/>
  <c r="K102" i="24"/>
  <c r="K103" i="24"/>
  <c r="K104" i="24"/>
  <c r="I104" i="24"/>
  <c r="J104" i="24"/>
  <c r="K23" i="24"/>
  <c r="I23" i="24"/>
  <c r="J23" i="24"/>
  <c r="K22" i="24"/>
  <c r="J22" i="24"/>
  <c r="I22" i="24"/>
  <c r="K21" i="24"/>
  <c r="I21" i="24"/>
  <c r="J21" i="24"/>
  <c r="K20" i="24"/>
  <c r="J20" i="24"/>
  <c r="I20" i="24"/>
  <c r="K19" i="24"/>
  <c r="I19" i="24"/>
  <c r="J19" i="24"/>
  <c r="K18" i="24"/>
  <c r="I18" i="24"/>
  <c r="J18" i="24"/>
  <c r="K17" i="24"/>
  <c r="I17" i="24"/>
  <c r="J17" i="24"/>
  <c r="K16" i="24"/>
  <c r="I16" i="24"/>
  <c r="J16" i="24"/>
  <c r="K15" i="24"/>
  <c r="I15" i="24"/>
  <c r="J15" i="24"/>
  <c r="K14" i="24"/>
  <c r="I14" i="24"/>
  <c r="J14" i="24"/>
  <c r="K13" i="24"/>
  <c r="I13" i="24"/>
  <c r="J13" i="24"/>
  <c r="K12" i="24"/>
  <c r="I12" i="24"/>
  <c r="J12" i="24"/>
  <c r="K11" i="24"/>
  <c r="I11" i="24"/>
  <c r="J11" i="24"/>
  <c r="K10" i="24"/>
  <c r="I10" i="24"/>
  <c r="J10" i="24"/>
  <c r="K9" i="24"/>
  <c r="I9" i="24"/>
  <c r="J9" i="24"/>
  <c r="K8" i="24"/>
  <c r="J8" i="24"/>
  <c r="I8" i="24"/>
  <c r="K7" i="24"/>
  <c r="I7" i="24"/>
  <c r="J7" i="24"/>
  <c r="K6" i="24"/>
  <c r="I6" i="24"/>
  <c r="J6" i="24"/>
  <c r="K5" i="24"/>
  <c r="I5" i="24"/>
  <c r="J5" i="24"/>
  <c r="I6" i="21"/>
  <c r="I7" i="21"/>
  <c r="I8" i="21"/>
  <c r="I9" i="21"/>
  <c r="I10" i="21"/>
  <c r="J10" i="21"/>
  <c r="I11" i="21"/>
  <c r="J11" i="21"/>
  <c r="I12" i="21"/>
  <c r="J12" i="21"/>
  <c r="I13" i="21"/>
  <c r="J13" i="21"/>
  <c r="I14" i="21"/>
  <c r="I15" i="21"/>
  <c r="I16" i="21"/>
  <c r="I17" i="21"/>
  <c r="I18" i="21"/>
  <c r="J18" i="21"/>
  <c r="I19" i="21"/>
  <c r="J19" i="21"/>
  <c r="I20" i="21"/>
  <c r="I21" i="21"/>
  <c r="I22" i="21"/>
  <c r="I23" i="21"/>
  <c r="I24" i="21"/>
  <c r="J24" i="21"/>
  <c r="I25" i="21"/>
  <c r="J25" i="21"/>
  <c r="I26" i="21"/>
  <c r="J26" i="21"/>
  <c r="I27" i="21"/>
  <c r="J27" i="21"/>
  <c r="I28" i="21"/>
  <c r="I29" i="21"/>
  <c r="I30" i="21"/>
  <c r="I31" i="21"/>
  <c r="I32" i="21"/>
  <c r="J32" i="21"/>
  <c r="I33" i="21"/>
  <c r="J33" i="21"/>
  <c r="I34" i="21"/>
  <c r="I35" i="21"/>
  <c r="I36" i="21"/>
  <c r="I37" i="21"/>
  <c r="I38" i="21"/>
  <c r="J38" i="21"/>
  <c r="I39" i="21"/>
  <c r="J39" i="21"/>
  <c r="I40" i="21"/>
  <c r="J40" i="21"/>
  <c r="I41" i="21"/>
  <c r="J41" i="21"/>
  <c r="I42" i="21"/>
  <c r="I43" i="21"/>
  <c r="I44" i="21"/>
  <c r="I45" i="21"/>
  <c r="I46" i="21"/>
  <c r="J46" i="21"/>
  <c r="I47" i="21"/>
  <c r="J47" i="21"/>
  <c r="I48" i="21"/>
  <c r="I49" i="21"/>
  <c r="I50" i="21"/>
  <c r="I51" i="21"/>
  <c r="I52" i="21"/>
  <c r="J52" i="21"/>
  <c r="I53" i="21"/>
  <c r="J53" i="21"/>
  <c r="I54" i="21"/>
  <c r="J54" i="21"/>
  <c r="I55" i="21"/>
  <c r="J55" i="21"/>
  <c r="I56" i="21"/>
  <c r="I57" i="21"/>
  <c r="I58" i="21"/>
  <c r="I59" i="21"/>
  <c r="I60" i="21"/>
  <c r="J60" i="21"/>
  <c r="I61" i="21"/>
  <c r="J61" i="21"/>
  <c r="I62" i="21"/>
  <c r="I63" i="21"/>
  <c r="I64" i="21"/>
  <c r="I65" i="21"/>
  <c r="I66" i="21"/>
  <c r="J66" i="21"/>
  <c r="I67" i="21"/>
  <c r="J67" i="21"/>
  <c r="I68" i="21"/>
  <c r="J68" i="21"/>
  <c r="I69" i="21"/>
  <c r="J69" i="21"/>
  <c r="I70" i="21"/>
  <c r="I71" i="21"/>
  <c r="I72" i="21"/>
  <c r="I73" i="21"/>
  <c r="I74" i="21"/>
  <c r="J74" i="21"/>
  <c r="I75" i="21"/>
  <c r="J75" i="21"/>
  <c r="I76" i="21"/>
  <c r="I77" i="21"/>
  <c r="I78" i="21"/>
  <c r="I79" i="21"/>
  <c r="I80" i="21"/>
  <c r="J80" i="21"/>
  <c r="I81" i="21"/>
  <c r="J81" i="21"/>
  <c r="I82" i="21"/>
  <c r="J82" i="21"/>
  <c r="I83" i="21"/>
  <c r="J83" i="21"/>
  <c r="I84" i="21"/>
  <c r="I85" i="21"/>
  <c r="J6" i="21"/>
  <c r="J7" i="21"/>
  <c r="J8" i="21"/>
  <c r="J9" i="21"/>
  <c r="J14" i="21"/>
  <c r="J15" i="21"/>
  <c r="J16" i="21"/>
  <c r="J17" i="21"/>
  <c r="J20" i="21"/>
  <c r="J21" i="21"/>
  <c r="J22" i="21"/>
  <c r="J23" i="21"/>
  <c r="J28" i="21"/>
  <c r="J29" i="21"/>
  <c r="J30" i="21"/>
  <c r="J31" i="21"/>
  <c r="J34" i="21"/>
  <c r="J35" i="21"/>
  <c r="J36" i="21"/>
  <c r="J37" i="21"/>
  <c r="J42" i="21"/>
  <c r="J43" i="21"/>
  <c r="J44" i="21"/>
  <c r="J45" i="21"/>
  <c r="J48" i="21"/>
  <c r="J49" i="21"/>
  <c r="J50" i="21"/>
  <c r="J51" i="21"/>
  <c r="J56" i="21"/>
  <c r="J57" i="21"/>
  <c r="J58" i="21"/>
  <c r="J59" i="21"/>
  <c r="J62" i="21"/>
  <c r="J63" i="21"/>
  <c r="J64" i="21"/>
  <c r="J65" i="21"/>
  <c r="J70" i="21"/>
  <c r="J71" i="21"/>
  <c r="J72" i="21"/>
  <c r="J73" i="21"/>
  <c r="J76" i="21"/>
  <c r="J77" i="21"/>
  <c r="J78" i="21"/>
  <c r="J79" i="21"/>
  <c r="J84" i="21"/>
  <c r="J85" i="21"/>
  <c r="K6" i="21"/>
  <c r="K7" i="21"/>
  <c r="K8"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83" i="21"/>
  <c r="K84" i="21"/>
  <c r="K85" i="21"/>
  <c r="K104" i="21"/>
  <c r="I104" i="21"/>
  <c r="J104" i="21"/>
  <c r="K103" i="21"/>
  <c r="I103" i="21"/>
  <c r="J103" i="21"/>
  <c r="K102" i="21"/>
  <c r="I102" i="21"/>
  <c r="J102" i="21"/>
  <c r="K101" i="21"/>
  <c r="I101" i="21"/>
  <c r="J101" i="21"/>
  <c r="K100" i="21"/>
  <c r="J100" i="21"/>
  <c r="I100" i="21"/>
  <c r="K99" i="21"/>
  <c r="I99" i="21"/>
  <c r="J99" i="21"/>
  <c r="K98" i="21"/>
  <c r="I98" i="21"/>
  <c r="J98" i="21"/>
  <c r="K97" i="21"/>
  <c r="I97" i="21"/>
  <c r="J97" i="21"/>
  <c r="K96" i="21"/>
  <c r="I96" i="21"/>
  <c r="J96" i="21"/>
  <c r="K95" i="21"/>
  <c r="I95" i="21"/>
  <c r="J95" i="21"/>
  <c r="K94" i="21"/>
  <c r="I94" i="21"/>
  <c r="J94" i="21"/>
  <c r="K93" i="21"/>
  <c r="I93" i="21"/>
  <c r="J93" i="21"/>
  <c r="K92" i="21"/>
  <c r="I92" i="21"/>
  <c r="J92" i="21"/>
  <c r="K91" i="21"/>
  <c r="I91" i="21"/>
  <c r="J91" i="21"/>
  <c r="K90" i="21"/>
  <c r="J90" i="21"/>
  <c r="I90" i="21"/>
  <c r="K89" i="21"/>
  <c r="I89" i="21"/>
  <c r="J89" i="21"/>
  <c r="K88" i="21"/>
  <c r="I88" i="21"/>
  <c r="J88" i="21"/>
  <c r="K87" i="21"/>
  <c r="I87" i="21"/>
  <c r="J87" i="21"/>
  <c r="K86" i="21"/>
  <c r="I86" i="21"/>
  <c r="J86" i="21"/>
  <c r="K5" i="21"/>
  <c r="I5" i="21"/>
  <c r="J5" i="21"/>
  <c r="A3" i="24"/>
  <c r="A3" i="21"/>
  <c r="C3" i="24"/>
  <c r="B3" i="24"/>
  <c r="D3" i="24"/>
  <c r="C3" i="21"/>
  <c r="B3" i="21"/>
  <c r="D3" i="21"/>
</calcChain>
</file>

<file path=xl/sharedStrings.xml><?xml version="1.0" encoding="utf-8"?>
<sst xmlns="http://schemas.openxmlformats.org/spreadsheetml/2006/main" count="109" uniqueCount="77">
  <si>
    <t>Guide pour remplir le formulaire de la Calculatrice de la Subvention pour le maintien à l'emploi des travailleurs
Ce guide explique chaque section de la Calculatrice de la Subvention pour le maintien à l'emploi des travailleurs et fournit des instructions étape par étape afin d’assurer que le formulaire soit rempli le plus précisément possible pour obtenir un montant de subvention estimé fiable.
Si vous êtes un employeur au Québec, veuillez utiliser l’onglet indiqué pour les employeurs du Québec afin d’obtenir les taux corrects des coûts obligatoires liés à l’emploi (COLE).
Avertissement : Les montants obtenus dans ce formulaire sont des estimations. Les montants versés seront ultimement déterminés une fois que les  données auront été validées.</t>
  </si>
  <si>
    <t>1. Section Déclaration
Ce que vous devez savoir
Cette section confirme que l’information fournie est véridique et exacte à votre connaissance.
Comment remplir cette section
	Nom : Inscrivez le nom complet de la personne qui remplit le formulaire.
	Date : Inscrivez la date à laquelle le formulaire est rempli.</t>
  </si>
  <si>
    <t>2. Déclaration de confidentialité
Ce que vous devez savoir
Cette section explique :
L’autorité en vertu de laquelle l’information est recueillie (Loi sur l’assurance-emploi).
La manière dont l’information sera utilisée (administration, statistiques, recherche).
L’endroit où l’information sera conservée (Fichier de renseignements personnels RHDSC PPU 295).
Votre droit d’accéder à vos renseignements personnels en vertu de la Loi sur la protection des renseignements personnels et de la Loi sur l’accès à l’information.
Aucune action n’est requise dans cette section — elle est fournie à titre d’information seulement.</t>
  </si>
  <si>
    <t>3. Renseignements sur l’employeur
Nom de l’employeur
Inscrivez le nom légal de l’employeur qui fait la demande de subvention pour le maintien à l'emploi des travailleurs.</t>
  </si>
  <si>
    <t>4. Tableau des renseignements sur les employés
Il s’agit de la section principale du formulaire. Chaque ligne représente un employé de l’unité de Travail partagé.
Pour chaque employé, remplissez les champs suivants :
A. NAS (Numéro d’assurance sociale)
Inscrivez le NAS à neuf chiffres de l’employé, sans espaces.
B. Nom de l’employé
Inscrivez le nom légal complet de l’employé (prénom et nom de famille).
C. Unité de Travail partagé
Le cas échéant, inscrivez le nom ou le numéro de l’unité de Travail partagé.
Si l’organisation n’a qu’une seule unité, ce champ peut rester vide.
D. Salaire hebdomadaires moyens par employé
Inscrivez les salaires hebdomadaires moyens (SHM) de l’employé avant sa participation à l’entente de Travail partagé.
Le montant doit correspondre à celui indiqué dans la demande de Travail partagé ou aux dossiers internes de la paie.
E. Taux de prestation d’AE
Inscrivez le taux de prestations hebdomadaires d’assurance emploi fourni par l’employé (selon son dossier de prestations de Travail partagé de l’AE).
F. Taux de réduction
Inscrivez le pourcentage de réduction des heures de travail de l’employé dans le cadre de l’entente de Travail partagé (p. ex., 20 %, 30 %, 50 %).
G. Nombre de semaines de Travail partagé
Inscrivez le nombre total de semaines pendant lesquelles l’employé participe au Travail partagé pour cette période de subvention.
H. Montant hebdomadaire du supplément
Il s’agit du supplément hebdomadaire payé par l’employeur et financé par la subvention.
Ce montant est calculé automatiquement à partir du taux de réduction et du taux de prestation d’AE.
I. Montant total du supplément
Ce montant est calculé automatiquement pour chaque employé en multipliant :
Montant hebdomadaire du supplément × Nombre de semaines de Travail partagé</t>
  </si>
  <si>
    <t>5. Totaux au bas du formulaire
Ces champs résument les coûts associés à la demande de subvention :
Total du montant du supplément
Somme de tous les montants totaux du supplément pour l’ensemble des employés.
Total des cotisations d’AE
Correspond à la part de l’employeur des cotisations à l’assurance emploi (AE).
Le montant total des cotisations d’AE pour la période de Travail partagé est calculé automatiquement.
Total du RPC
Correspond à la part de l’employeur des cotisations au Régime de pensions du Canada (RPC) pour la période de Travail partagé.
Ce montant est calculé automatiquement.
Montant à demander à EDSC
Représente le remboursement total que l’employeur demande.
Il est calculé automatiquement comme suit :
Total du supplément + Cotisations d’AE + Cotisations au RPC</t>
  </si>
  <si>
    <t>6. Vérification finale avant la soumission
Avant de soumettre le formulaire et le calculateur Excel :
✔ Vérifiez que tous les renseignements sur les employés sont complets et exacts
✔ Assurez-vous que toutes les formules d’Excel ont calculé correctement
✔ Vérifiez que les noms et les NAS sont exacts
✔ Assurez-vous que la section Déclaration est signée et datée
✔ Joignez le calculateur Excel de la subvention dûment rempli à la demande</t>
  </si>
  <si>
    <t xml:space="preserve">PROTÉGÉ UNE FOIS REMPLI - B
</t>
  </si>
  <si>
    <t>Calculateur de subvention pour le maintien en emploi</t>
  </si>
  <si>
    <t>Déclaration</t>
  </si>
  <si>
    <t>Je certifie que les renseignements fournis (dans le calculateur à l’onglet 2) sont vrais, complets et exacts au meilleur de ma connaissance.
J’ai lu le Guide du demandeur et j’ai fourni le document Excel du calculateur de subvention dûment rempli, contenant les gains hebdomadaires moyens exacts pour tous les employés de la ou des unités de travail partagé, ainsi que le taux de prestation d’assurance‑emploi, tel que fourni par les employés qui souhaitent participer au programme de Subvention pour le maintien de la main-d’œuvre. 
J’atteste qu’après avoir fourni l’Annexe – Employé du programme de Subvention pour le maintien de la main‑d’œuvre, j’ai obtenu le consentement verbal explicite et volontaire de tous les employés énumérés ci‑dessous pour recueillir et utiliser les taux de prestation d’assurance‑emploi uniquement afin de majorer les prestations d’assurance‑emploi durant les journées de formation non travaillées dans le cadre du programme de Subvention pour le maintien de la main‑d</t>
  </si>
  <si>
    <t>Nom: ____________________________    Date: ____________________</t>
  </si>
  <si>
    <t>Énoncé de confidentialité</t>
  </si>
  <si>
    <t>Les renseignements contenus dans le présent formulaire sont recueillis en vertu de la Loi sur l’assurance‑emploi et seront utilisés aux fins de l’administration de la Subvention pour le maintien de la main‑d’œuvre ainsi qu’à des fins statistiques et de recherche. 
Les renseignements personnels seront gérés conformément à la Loi sur le ministère de l’Emploi et du Développement social, à la Loi sur la protection des renseignements personnels et aux autres lois applicables. Les employeurs qui reçoivent une subvention dans le cadre du Travail partagé sont responsables d’informer les employés de la collecte, de l’utilisation et de la communication de leurs renseignements personnels. Les employés doivent être avisés que leurs renseignements personnels sont requis pour l’administration de la subvention et qu’ils seront communiqués à Service Canada à cette fin. En vertu de la Loi sur la protection des renseignements personnels, les personnes ont le droit de savoir comment leurs renseignements sont utilisés, ainsi que le droit d’accéder à leurs renseignements personnels et d’en demander la correction.</t>
  </si>
  <si>
    <t>NAS</t>
  </si>
  <si>
    <t>Gains hebdomadaires moyens par employé</t>
  </si>
  <si>
    <t>Prestations d'assurance-emploi</t>
  </si>
  <si>
    <t>Taux de réduction</t>
  </si>
  <si>
    <t>Montant du supplément hebdomadaire</t>
  </si>
  <si>
    <t>Montant total du supplément</t>
  </si>
  <si>
    <t>Total pour le régime de rentes du Canada</t>
  </si>
  <si>
    <t xml:space="preserve">Instructions-EN </t>
  </si>
  <si>
    <t xml:space="preserve">This guide explains each section of the Worker Retention Grant Calculator and provides step-by-step instructions to ensure the form is completed as accurately as possible so that you obtain a reliable estimated grant amount.bystep instructions to ensure the form is completed accurately. 
If you are an employer in Québec, please use the tab indicated for Québec employers to obtain the correct Mandatory Employment Related Costs (MERCs) rates. 
Disclaimer: Amounts obtained on this form are estimates and the amounts paid will be ultimately determined based on validated data.  </t>
  </si>
  <si>
    <t xml:space="preserve">1. Declaration Section 
This section confirms that the information you are submitting is truthful and accurate to the best of your knowledge. 
How to complete this section 
Name: Enter the full name of the person completing the form. 
Date: Enter the date the form is completed. </t>
  </si>
  <si>
    <t xml:space="preserve"> 2. Confidentiality Statement 
This section explains: 
The authority under which the information is collected (Employment Insurance Act). 
How the information will be used (administration, statistics, research). 
Where the information will be stored (Personal Information Bank HRSDC PPU 295). 
Your right to access your personal information under the Privacy Act and Access to Information Act. 
No action is required in this section — it is for information only. </t>
  </si>
  <si>
    <t>3. Employer Information
Name of Employer
Enter the legal name of the employer applying for the Worker Retention Grant.</t>
  </si>
  <si>
    <t>4. Employee Information Table
This is the main section of the form. Each row represents one employee in the Work-Sharing Unit.
For each employee, complete the following fields:
A. SIN (Social Insurance Number)
Enter the employee’s nine digits SIN with no spaces.
B. Employee Name
Enter the employee’s full legal name (first and last name).
C. Work-Sharing  Unit Sharing Unit
If applicable, enter the Work-Sharing Unit name or number.
If the organization only has one unit, this may be left blank.
D. Average Weekly Earnings per Employee
Enter the employee’s average weekly earnings (AWE), before participating in the Work-Sharing agreement.  
The amount must match what is provided in the Work-Sharing application or internal payroll records.
EI Benefit Rate
Enter the EI benefit rate per week, as provided by the employee (from their EI Work-Sharing benefit claim information).
F. Reduction Rate
Enter the percentage reduction in the employee’s working hours under the Work-Sharing agreement (e.g., 20%, 30%, 50%).
G. Number of Grant Weeks
 Enter the total number of weeks of requested for your grant period as per question 21 on the application form. This cannot exceed the number of weeks remaing on your Work-Sharing agreement.
H. Weekly Supplement Amount
This is the employer paid supplement per employee funded by the Grant.
It is calculated automatically using the reduction rate and EI benefit rate.
I. Total Supplement Amount
This is calculated per employee automatically by multiplying the Weekly Supplement Amount × Number of Work-Sharing Weeks.</t>
  </si>
  <si>
    <t>5. Totals at the Bottom of the Form
These fields summarize the cost of the grant request:
Total for the Supplement Amount
It is the sum of the Total Supplement Amount values for all employees.
Total for EI Premiums
This is the employer’s portion of Employment Insurance (EI) premiums.
The total EI premium cost associated with the Work-Sharing period is automatically calculated.
Total for CPP
This is the employer’s portion of Canada Pension Plan (CPP) contributions for the Work-Sharing period. It is automatically calculated
Amount to Request from ESDC
This represents the total reimbursement the employer is requesting.
It is automatically calculated as:
Supplement Total + EI Premiums + CPP Contributions.</t>
  </si>
  <si>
    <t>6. Final Review Before Submission 
Before submitting the form and Excel calculator:
✔ Ensure all employee information is complete and accurate
✔ Verify all formulas have calculated properly (in Excel)
✔ Ensure names and SINs are correct
✔ Make sure the declaration section is signed and dated
✔ Attach the completed Excel grant calculator with the application</t>
  </si>
  <si>
    <t>PROTECTED WHEN COMPLETED - B</t>
  </si>
  <si>
    <t>Worker Retention Grant Calculator</t>
  </si>
  <si>
    <t>Declaration</t>
  </si>
  <si>
    <t xml:space="preserve">I certify that the information provided (in the calculator in tab 5) is true, complete, and accurate to the best of my knowledge.
I have read the Applicant Guide and provided the completed Grant Calculator Excel document with accurate average weekly earnings for all employees in the Work-Sharing Unit(s), as well as, the EI Benefit Rate information, as provided to me from the employees who wish to participate in the Worker Retention Grant program. 
I attest after providing the Worker Retention Grant – Employee Annex, I obtained explicit, voluntary verbal consent from all employees listed below to collect/use EI benefit rates solely to top up EI benefits during non-working training days under the Worker Retention Grant 
</t>
  </si>
  <si>
    <t>Name: ____________________________    Date: ____________________</t>
  </si>
  <si>
    <t>Confidentiality  Statement</t>
  </si>
  <si>
    <r>
      <t xml:space="preserve">The information on this form is collected under the authority of the </t>
    </r>
    <r>
      <rPr>
        <b/>
        <i/>
        <sz val="8"/>
        <rFont val="Arial"/>
        <family val="2"/>
      </rPr>
      <t>Employment Insurance Act</t>
    </r>
    <r>
      <rPr>
        <b/>
        <sz val="8"/>
        <rFont val="Arial"/>
        <family val="2"/>
      </rPr>
      <t xml:space="preserve"> and will be used for the administration of the Worker Retention Grant and for statistical and research purposes. 
Personal information will be managed according to the </t>
    </r>
    <r>
      <rPr>
        <b/>
        <i/>
        <sz val="8"/>
        <rFont val="Arial"/>
        <family val="2"/>
      </rPr>
      <t>Department of Employment and Social Development Act</t>
    </r>
    <r>
      <rPr>
        <b/>
        <sz val="8"/>
        <rFont val="Arial"/>
        <family val="2"/>
      </rPr>
      <t xml:space="preserve">, the </t>
    </r>
    <r>
      <rPr>
        <b/>
        <i/>
        <sz val="8"/>
        <rFont val="Arial"/>
        <family val="2"/>
      </rPr>
      <t>Privacy Act</t>
    </r>
    <r>
      <rPr>
        <b/>
        <sz val="8"/>
        <rFont val="Arial"/>
        <family val="2"/>
      </rPr>
      <t>, and other applicable laws. Employers receiving a Work‑Sharing Grant are responsible for informing employees about the collection, use, and disclosure of their personal information. Employees must be advised that their personal information is required for the administration of the grant and will be shared with Service Canada for this purpose. Under the Privacy Act, individuals have the right to know how their information is being used, as well as the right to access and request correction of their personal information.</t>
    </r>
  </si>
  <si>
    <t>Name of Employer:</t>
  </si>
  <si>
    <t>SIN</t>
  </si>
  <si>
    <t xml:space="preserve">Work-Sharing Unit </t>
  </si>
  <si>
    <t xml:space="preserve">Average Weekly Earnings per Employee </t>
  </si>
  <si>
    <t>Reduction Rate</t>
  </si>
  <si>
    <t xml:space="preserve">Number of Grant Weeks </t>
  </si>
  <si>
    <t xml:space="preserve">Weekly Supplement Payable </t>
  </si>
  <si>
    <t xml:space="preserve">Total Supplement Amount </t>
  </si>
  <si>
    <t>Total for Canada Pension Plan</t>
  </si>
  <si>
    <t>Amount to request from ESDC</t>
  </si>
  <si>
    <t>Usage Interne</t>
  </si>
  <si>
    <t>Unité de travail partagé</t>
  </si>
  <si>
    <t>Internal Use</t>
  </si>
  <si>
    <t>Nom de l'employeur:</t>
  </si>
  <si>
    <t>First Name</t>
  </si>
  <si>
    <t>Last Name</t>
  </si>
  <si>
    <t>EI Benefit Rate</t>
  </si>
  <si>
    <t>Total for EI Premiums</t>
  </si>
  <si>
    <t>Prénom</t>
  </si>
  <si>
    <t>Nom de famille</t>
  </si>
  <si>
    <t>Total des cotisations d'AE</t>
  </si>
  <si>
    <t>Nombre de semaines de la subvention</t>
  </si>
  <si>
    <t>Total pour le régime de rentes du Québec</t>
  </si>
  <si>
    <t>Montant à demander à EDSC</t>
  </si>
  <si>
    <t>Total for Québec Pension Plan</t>
  </si>
  <si>
    <t xml:space="preserve">
How the Grant work
•	In order to be part of the Grant your Employer must submit an application to Service Canada with required organizational and employee information.  
•	Service Canada will review the grant application information and compare it with information from the Employer’s Work-Sharing Utilization reports and the participating employee’s EI Work-Sharing benefits.  
•	This will allow Service Canada to determine eligibility for the program and the total funding and individual top-up amounts to provide. 
If the Grant is approved, your employer will distribute the top-up to you, with payments issued in instalments and subject to ongoing eligibility verification. 
The top-up is only payable for weeks that are considered eligible Work-Sharing weeks.
The amount of the top-up may vary from week to week depending on your:
•	Reduction in work hours under the Work-Sharing agreement
•	EI benefits eligibility 
•	Eligible weeks within your employer’s Worker Retention Grant funding agreement
 As a result, the top-up amount may not be the same each week</t>
  </si>
  <si>
    <t xml:space="preserve">EI Benefit Rate and Your Consent
To calculate your income top-up, your employer will ask you to provide your gross EI benefit rate.
•	Providing your gross EI benefit rate is voluntary
If you choose to provide it, you consent to your employer:
•	Collecting this information; and
•	Sharing it with Employment and Social Development Canada (ESDC) / Service Canada for the purpose of administering the Worker Retention Grant
By providing the requested information to your employer for submission to Service Canada, it is implied that you wish to participate and give consent for Service Canada to use and disclose the necessary personal information to administer and process the Worker Retention Grant. 
This does not affect your participation in Work-Sharing or your EI benefits
Note: If you do not provide your EI gross benefit rate, your employer will not be able to calculate or provide a top-up under the grant for your participation, and you will not be eligible for the top-up.
Validation of Data 
•	All employer-provided data provided is validated against actual EI data for grant administration 
</t>
  </si>
  <si>
    <t xml:space="preserve">Employer Responsibilities
Your employer is required to:
•	Provide you with this Employee Handout
•	Obtain your consent verbally or in writing before collecting and sharing your EI benefit rate with ESDC / Service Canada
•	Keep records demonstrating that your consent was obtained, which may be requested by ESDC for monitoring, audit, or evaluation purposes
</t>
  </si>
  <si>
    <t>The Worker Retention Grant supports employers with Work-Sharing agreements to provide training for employees during their reduced work hours while receiving Employment Insurance (EI) Work-Sharing benefits.
Through this program, employers will:
Offer skills development opportunities (e.g., digital skills, safety training, operational training)
Provide income top-ups up to approximately 70% of employees’ reduced income for participating EI-eligible employees.  
Participation is Optional
Participation in training under the Worker Retention Grant is voluntary.
You may choose whether or not to participate in training
Your participation in Work-Sharing and EI benefits is not affected</t>
  </si>
  <si>
    <t xml:space="preserve">Comment fonctionne la subvention
•	Pour faire partie de la subvention, votre employeur doit soumettre une demande à Service Canada avec les informations organisationnelles et sur les employés nécessaires; 
•	Service Canada examinera les informations de la demande de subvention et les comparera aux informations provenant des rapports d’utilisation du programme de Travail partagé de l’employeur et des prestations d’AE liées au partage de travail des employés participants;  
•	Cela permettra à Service Canada de déterminer l’admissibilité au programme, ainsi que le montant total du financement et les montants individuels des compléments à fournir. 
Si la subvention est approuvée, votre employeur vous versera le complément, avec des paiements effectués par tranches et soumis à une vérification continue de l’admissibilité. 
Le complément n’est versé que pour les semaines considérées comme étant admissibles en vertu de l’entente de Travail partagé.
Le montant du complément peut varier d’une semaine à l’autre en fonction de :
•	La réduction de vos heures de travail en vertu de l’entente de Travail partagé;
•	Votre admissibilité aux prestations d’AE; 
•	Vos semaines admissibles dans le cadre de l’entente de financement détenue par votre employeur dans le cadre de la Subvention pour le maintien à l’emploi des travailleurs.
Par conséquent, le montant du complément peut ne pas être le même chaque semaine.
</t>
  </si>
  <si>
    <t>Qu’est-ce qu’une semaine de Travail partagé?
Une semaine de Travail partagé est une semaine durant laquelle :
•	Vous travaillez et êtes rémunérés pour le travail accompli;
•	Vous manquez au moins 0,5 heure de travail en raison du programme de Travail partagé.
Remarque : Vous devez obligatoirement être rémunéré en échange d’un travail effectué.
Vous devez également :
•	Rester disponible pour travailler durant vos heures normales; 
•	Vous présenter au travail si vous en avez la possibilité.
Si vous auriez pu travailler, mais :
•	Vous n’étiez pas disponible;
•	Vous avez refusé un travail disponible.
Ces heures ne seront pas considérées comme des heures de Travail partagé.</t>
  </si>
  <si>
    <r>
      <rPr>
        <sz val="12"/>
        <color rgb="FF000000"/>
        <rFont val="Arial"/>
        <family val="2"/>
      </rPr>
      <t xml:space="preserve">Subvention pour le maintien à l’emploi des travailleurs – Annexe des employés
Aperçu
La Subvention pour le maintien à l’emploi des travailleurs aide les employeurs ayant des ententes de Travail partagé à offrir des formations aux employés dont les heures de travail ont été réduites et qui reçoivent des prestations d’assurance-emploi (AE) liées au programme de Travail partagé.
Grâce à ce programme, les employeurs peuvent :
•	Offrir des opportunités de développement des compétences (comme les compétences numériques, des formations sur la sécurité, des formations opérationnelles);
•	Fournir un revenu complémentaire équivalent à environ 70 % du revenu réduit pour les employés participant au programme qui sont admissibles à l’AE.  
La participation est optionnelle
La participation à la formation dans le cadre de la Subvention de maintien à l’emploi des travailleurs est volontaire.
•	Vous pouvez choisir de participer ou non à la formation;
•	Votre participation au programme de Travail partagé et aux prestations d’AE n’est pas affectée.
</t>
    </r>
  </si>
  <si>
    <t>Renseignements nécessaires pour la Subvention
Afin de gérer la prestation de manière efficace, votre employeur doit fournir des informations vous concernant, telles que :
•	Votre nom complet;
•	Votre NAS;
•	Vos gains hebdomadaires moyens;
•	Vos heures de Travail partagé;
•	Votre participation à une formation;
•	Le taux brut de vos prestations d’AE.
Remarque : L’employeur recueille et partage déjà votre nom complet, NAS, vos heures normales, vos revenus hebdomadaires et vos heures de Travail partagé pour votre participation au programme de Travail partagé.</t>
  </si>
  <si>
    <t xml:space="preserve">Taux de prestation d’AE et votre consentement
Afin de calculer votre revenu complémentaire, votre employeur vous demandera de fournir votre taux brut de prestation d’AE.
•	Fournir votre taux brut de prestations d’AE est volontaire. 
Si vous choisissez de le fournir, vous consentez à ce que votre employeur :
•	Recueille cette information 
•	Partage cette information avec Emploi et Développement social Canada (EDSC)/ Service Canada dans le but de gérer la subvention pour le maintien à l’emploi des travailleurs.
En fournissant les renseignements demandés à votre employeur pour soumission à Service Canada, vous affirmez souhaiter participer au programme et donnez votre consentement à Service Canada pour utiliser et divulguer les informations personnelles. 
Cela n’affecte pas votre participation au programme de Travail partagé ni vos prestations d’AE
Remarque : Si vous ne fournissez pas le taux brut de vos prestations d’AE, votre employeur ne pourra pas calculer ni fournir de revenu complémentaire, dans le cadre de la Subvention, pour votre participation, et vous ne serez pas admissible à la perception dudit revenu complémentaire.
Validation des données
•	Toutes les données fournies par l’employeur sont validées par rapport aux données réelles de l’AE pour l’administration de la subvention. </t>
  </si>
  <si>
    <t>Responsabilités de l’employeur
Votre employeur doit :
•	Vous fournir ce document pour employés; 
•	Obtenir votre consentement, verbalement ou par écrit, avant de recueillir et de partager votre taux de prestation d’AE avec EDSC/Service Canada;
•	Conserver des dossiers démontrant que votre consentement a été obtenu, qui peuvent être demandés par EDSC à des fins de suivi, de vérification ou d’évaluation.</t>
  </si>
  <si>
    <t xml:space="preserve">Pouvoirs en matière de collecte
La législation et les politiques en matière de confidentialité exigent qu’au moment où des informations personnelles sont recueillies auprès d’individus, ils soient informés de l’utilisation prévue de ces informations par l’entremise d’un avis de confidentialité. 
Les informations que vous fournissez sont recueillies en vertu des pouvoirs conférés par l’article 7 de la Loi sur le développement social et l’article 61(1) de la Loi sur l’assurance-emploi de participer à la Subvention pour le maintien à l’emploi des travailleurs et de percevoir un revenu complémentaire. 
Le numéro d’assurance sociale (NAS) est recueilli en vertu des pouvoirs conférés par la Loi sur le développement social et conformément à la Directive sur le numéro d’assurance social du Secrétariat du Conseil du Trésor. Le NAS sera utilisé pour vérifier votre taux brut de prestations d’assurance-emploi. 
Autres utilisations potentielles de vos informations
Vos informations peuvent être utilisées et/ou divulguées à des fins d’analyse politique, de recherche et/ou d’évaluation. Cependant, ces utilisations ou divulgations supplémentaires de vos informations personnelles ne mèneront jamais à une décision administrative vous concernant. 
</t>
  </si>
  <si>
    <t xml:space="preserve">Protection de vos renseignements 
Vous avez le droit à la protection, à l’accès et à la correction de vos renseignements personnels en vertu de la Loi sur la protection des renseignements personnels. Les utilisations et divulgations possibles sont décrites dans les dossiers de réclamation d’assurance-emploi des Fichiers de renseignements personnels (EDSC PPU 191) ainsi que dans les Autres initiatives relatives au marché du travail (EDSC PPU 295) sur Info Source afin de fournir une description de comment les renseignements personnels en lien avec cette activité sont gérés. Vous avez également le droit de déposer une Demande d’accès à l’information et de protection des renseignements personnels ainsi que demander que des corrections soient apportées si vous remarquez que des renseignements sont incomplets ou inexacts.    
Si vous n’êtes pas satisfaits du traitement de vos informations personnelles par Service Canada, vous pouvez souhaiter communiquer ou déposer une plainte auprès du Commissaire à la protection de la vie privée du Canada. </t>
  </si>
  <si>
    <t>What is a Work-Sharing Week
A Work-Sharing week is a week where:
•	You work and are paid for work performed; and
•	You miss at least 0.5 hours of work due to Work-Sharing
Note: It is not enough to be paid, you must have performed work
You must also:
•	Remain available to work your normal hours; and
•	Report to work if work is available
If you could have worked but:
•	Were not available; or
•	Declined available work
these hours are not considered Work-Sharing hours</t>
  </si>
  <si>
    <t>Information Required for the Grant
To administer the Worker Retention Grant, your employer needs to collect information about you, including:
•	Full Name
•	SIN
•	Average weekly earnings
•	Work-Sharing hours
•	Training participation
•	Gross EI benefit rate
Note: The employer already collects and shares your full name, SIN, normal hours, weekly earnings, Work-Sharing hours for your participation in the Work-Sharing program.</t>
  </si>
  <si>
    <t xml:space="preserve">Authority of Collection
Privacy legislation and policies require that at the time personal information is collected from individuals they are informed of what is being done with that information through a privacy notice. 
The information you provide is collected under the authority of  
 section 7 of the Department of Social Development Act and section 61(1) of the Employment Insurance Act to participate and receive the Worker Retention Grant top-up. 
The Social Insurance Number (SIN) is collected under the authority of the Department of Social Development Act and in accordance with the Treasury Board Secretariat Directive on the Social Insurance Number. The SIN will be used to verify your gross Employment Insurance Benefit Rate. 
Other Potential of Use Your Information
Your information may be used and/or disclosed for policy analysis, research and/or evaluation purposes. However, these additional uses and/or disclosures of your personal information will never result in an administrative decision being made about you.
</t>
  </si>
  <si>
    <t xml:space="preserve">Protection of Your Information 
You have the right to the protection of, access to, and correction of your personal information under the Privacy Act. All uses and disclosures are described in Personal Information Banks Employment Insurance Claim Files (ESDC PPU 191) and Additional Labour Market Initiatives (ESDC PPU 295) in Info Source for a description of how personal information related to this activity is managed.  You also have the right to request access to your personal information and also to request corrections to it if you notice the information is inaccurate or incomplete.    
If you are not satisfied with Service Canada’s handling of your personal information, you may  wish to contact or file a complaint with the Office of the Privacy Commissioner of Canada.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</si>
</sst>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_([$$-409]* #,##0.00_);_([$$-409]* \(#,##0.00\);_([$$-409]* &quot;-&quot;??_);_(@_)"/>
    <numFmt numFmtId="165" formatCode="_-[$$-1009]* #,##0.00_-;\-[$$-1009]* #,##0.00_-;_-[$$-1009]* &quot;-&quot;??_-;_-@_-"/>
    <numFmt numFmtId="166" formatCode="000\ 000\ 000"/>
    <numFmt numFmtId="167" formatCode="00&quot;/&quot;00&quot;/&quot;0000"/>
    <numFmt numFmtId="168" formatCode="#,##0\ &quot;$&quot;"/>
    <numFmt numFmtId="169" formatCode="[$$-1009]#,##0.00"/>
  </numFmts>
  <fonts count="19" x14ac:knownFonts="1">
    <font>
      <sz val="11"/>
      <color theme="1"/>
      <name val="Aptos Narrow"/>
      <family val="2"/>
      <scheme val="minor"/>
    </font>
    <font>
      <sz val="11"/>
      <color theme="1"/>
      <name val="Aptos Narrow"/>
      <family val="2"/>
      <scheme val="minor"/>
    </font>
    <font>
      <sz val="8"/>
      <color theme="1"/>
      <name val="Arial"/>
      <family val="2"/>
    </font>
    <font>
      <b/>
      <sz val="8"/>
      <name val="Arial"/>
      <family val="2"/>
    </font>
    <font>
      <b/>
      <sz val="8"/>
      <color theme="1"/>
      <name val="Arial"/>
      <family val="2"/>
    </font>
    <font>
      <b/>
      <sz val="11"/>
      <name val="Arial"/>
      <family val="2"/>
    </font>
    <font>
      <b/>
      <sz val="10"/>
      <color rgb="FF000000"/>
      <name val="Arial"/>
      <family val="2"/>
    </font>
    <font>
      <b/>
      <sz val="17"/>
      <color rgb="FFFF0000"/>
      <name val="Arial"/>
      <family val="2"/>
    </font>
    <font>
      <sz val="11"/>
      <color theme="1"/>
      <name val="Arial"/>
      <family val="2"/>
    </font>
    <font>
      <b/>
      <sz val="17"/>
      <name val="Arial"/>
      <family val="2"/>
    </font>
    <font>
      <b/>
      <sz val="9"/>
      <name val="Arial"/>
      <family val="2"/>
    </font>
    <font>
      <b/>
      <i/>
      <sz val="8"/>
      <name val="Arial"/>
      <family val="2"/>
    </font>
    <font>
      <b/>
      <sz val="8"/>
      <color rgb="FF000000"/>
      <name val="Arial"/>
      <family val="2"/>
    </font>
    <font>
      <sz val="12"/>
      <color theme="1"/>
      <name val="Arial"/>
      <family val="2"/>
    </font>
    <font>
      <sz val="10"/>
      <name val="Arial"/>
      <family val="2"/>
    </font>
    <font>
      <b/>
      <sz val="10"/>
      <name val="Arial"/>
      <family val="2"/>
    </font>
    <font>
      <sz val="10"/>
      <color theme="1"/>
      <name val="Arial"/>
      <family val="2"/>
    </font>
    <font>
      <b/>
      <sz val="10"/>
      <color theme="1"/>
      <name val="Arial"/>
      <family val="2"/>
    </font>
    <font>
      <sz val="12"/>
      <color rgb="FF000000"/>
      <name val="Arial"/>
      <family val="2"/>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D0D0"/>
        <bgColor rgb="FF000000"/>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theme="1"/>
      </top>
      <bottom style="thin">
        <color rgb="FF000000"/>
      </bottom>
      <diagonal/>
    </border>
    <border>
      <left/>
      <right style="thin">
        <color theme="1"/>
      </right>
      <top style="thin">
        <color theme="1"/>
      </top>
      <bottom style="thin">
        <color rgb="FF000000"/>
      </bottom>
      <diagonal/>
    </border>
    <border>
      <left style="thin">
        <color indexed="64"/>
      </left>
      <right style="thin">
        <color theme="1"/>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theme="1"/>
      </right>
      <top/>
      <bottom/>
      <diagonal/>
    </border>
    <border>
      <left/>
      <right style="thin">
        <color theme="1"/>
      </right>
      <top/>
      <bottom/>
      <diagonal/>
    </border>
    <border>
      <left style="thin">
        <color theme="1"/>
      </left>
      <right/>
      <top style="thin">
        <color theme="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167" fontId="14" fillId="0" borderId="0">
      <alignment horizontal="center" vertical="center"/>
    </xf>
  </cellStyleXfs>
  <cellXfs count="52">
    <xf numFmtId="0" fontId="0" fillId="0" borderId="0" xfId="0"/>
    <xf numFmtId="9" fontId="2" fillId="0" borderId="1" xfId="0" applyNumberFormat="1" applyFont="1" applyBorder="1" applyAlignment="1" applyProtection="1">
      <alignment horizontal="right" vertical="center" wrapText="1"/>
      <protection locked="0"/>
    </xf>
    <xf numFmtId="0" fontId="2" fillId="0" borderId="1" xfId="0" applyFont="1" applyBorder="1" applyAlignment="1" applyProtection="1">
      <alignment horizontal="right" vertical="center" wrapText="1"/>
      <protection locked="0"/>
    </xf>
    <xf numFmtId="1" fontId="2" fillId="0" borderId="1" xfId="0" applyNumberFormat="1" applyFont="1" applyBorder="1" applyAlignment="1" applyProtection="1">
      <alignment vertical="center" wrapText="1"/>
      <protection locked="0"/>
    </xf>
    <xf numFmtId="0" fontId="8" fillId="0" borderId="2" xfId="0" applyFont="1" applyBorder="1"/>
    <xf numFmtId="0" fontId="8" fillId="0" borderId="0" xfId="0" applyFont="1"/>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6" fillId="0" borderId="0" xfId="0" applyFont="1" applyAlignment="1">
      <alignment horizontal="center" vertical="top" wrapText="1"/>
    </xf>
    <xf numFmtId="9" fontId="5" fillId="0" borderId="0" xfId="0" applyNumberFormat="1" applyFont="1" applyAlignment="1">
      <alignment horizontal="center" vertical="center" wrapText="1"/>
    </xf>
    <xf numFmtId="0" fontId="9" fillId="0" borderId="0" xfId="0" applyFont="1" applyAlignment="1">
      <alignment horizontal="left" vertical="center" wrapText="1"/>
    </xf>
    <xf numFmtId="0" fontId="7" fillId="0" borderId="0" xfId="0" applyFont="1" applyAlignment="1">
      <alignment horizontal="center" vertical="center" wrapText="1"/>
    </xf>
    <xf numFmtId="0" fontId="3" fillId="2" borderId="0" xfId="0" applyFont="1" applyFill="1" applyAlignment="1">
      <alignment horizontal="center" vertical="center" wrapText="1"/>
    </xf>
    <xf numFmtId="0" fontId="10" fillId="0" borderId="0" xfId="0" applyFont="1"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left" vertical="top" wrapText="1"/>
    </xf>
    <xf numFmtId="0" fontId="3" fillId="4" borderId="0" xfId="0" applyFont="1" applyFill="1" applyAlignment="1">
      <alignment horizontal="center" vertical="center" wrapText="1"/>
    </xf>
    <xf numFmtId="0" fontId="13" fillId="0" borderId="0" xfId="0" applyFont="1"/>
    <xf numFmtId="0" fontId="13" fillId="0" borderId="1" xfId="0" applyFont="1" applyBorder="1" applyAlignment="1">
      <alignment vertical="top"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9" fontId="3" fillId="2" borderId="9" xfId="0" applyNumberFormat="1" applyFont="1" applyFill="1" applyBorder="1" applyAlignment="1">
      <alignment horizontal="center" vertical="center" wrapText="1"/>
    </xf>
    <xf numFmtId="164" fontId="3" fillId="2" borderId="10" xfId="0" applyNumberFormat="1" applyFont="1" applyFill="1" applyBorder="1" applyAlignment="1">
      <alignment horizontal="center" vertical="center" wrapText="1"/>
    </xf>
    <xf numFmtId="166" fontId="2" fillId="0" borderId="1" xfId="0" applyNumberFormat="1" applyFont="1" applyBorder="1" applyAlignment="1" applyProtection="1">
      <alignment horizontal="left" vertical="center" wrapText="1"/>
      <protection locked="0"/>
    </xf>
    <xf numFmtId="0" fontId="8" fillId="0" borderId="1" xfId="0" applyFont="1" applyBorder="1"/>
    <xf numFmtId="165" fontId="3" fillId="2" borderId="9" xfId="1" applyNumberFormat="1" applyFont="1" applyFill="1" applyBorder="1" applyAlignment="1" applyProtection="1">
      <alignment horizontal="center" vertical="center" wrapText="1"/>
    </xf>
    <xf numFmtId="44" fontId="3" fillId="2" borderId="9" xfId="1" applyFont="1" applyFill="1" applyBorder="1" applyAlignment="1" applyProtection="1">
      <alignment horizontal="center" vertical="center" wrapText="1"/>
    </xf>
    <xf numFmtId="44" fontId="2" fillId="0" borderId="1" xfId="1" applyFont="1" applyBorder="1" applyAlignment="1" applyProtection="1">
      <alignment horizontal="right" vertical="center" wrapText="1"/>
    </xf>
    <xf numFmtId="16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top"/>
      <protection locked="0"/>
    </xf>
    <xf numFmtId="168" fontId="2" fillId="0" borderId="1" xfId="0" applyNumberFormat="1" applyFont="1" applyBorder="1" applyAlignment="1" applyProtection="1">
      <alignment horizontal="right" vertical="center" wrapText="1"/>
      <protection locked="0"/>
    </xf>
    <xf numFmtId="168" fontId="2" fillId="0" borderId="1" xfId="1" applyNumberFormat="1" applyFont="1" applyFill="1" applyBorder="1" applyAlignment="1" applyProtection="1">
      <alignment horizontal="right" vertical="center" wrapText="1"/>
      <protection locked="0"/>
    </xf>
    <xf numFmtId="169" fontId="2" fillId="0" borderId="1" xfId="1" applyNumberFormat="1" applyFont="1" applyBorder="1" applyAlignment="1" applyProtection="1">
      <alignment horizontal="right" vertical="center" wrapText="1"/>
      <protection locked="0"/>
    </xf>
    <xf numFmtId="169" fontId="2" fillId="0" borderId="1" xfId="0" applyNumberFormat="1" applyFont="1" applyBorder="1" applyAlignment="1" applyProtection="1">
      <alignment horizontal="left" vertical="top"/>
      <protection locked="0"/>
    </xf>
    <xf numFmtId="0" fontId="3" fillId="2" borderId="0" xfId="0" applyFont="1" applyFill="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164" fontId="16" fillId="3" borderId="7" xfId="0" applyNumberFormat="1" applyFont="1" applyFill="1" applyBorder="1" applyAlignment="1">
      <alignment horizontal="right" vertical="center" wrapText="1"/>
    </xf>
    <xf numFmtId="164" fontId="16" fillId="3" borderId="4" xfId="0" applyNumberFormat="1" applyFont="1" applyFill="1" applyBorder="1" applyAlignment="1">
      <alignment horizontal="right" vertical="center" wrapText="1"/>
    </xf>
    <xf numFmtId="164" fontId="17" fillId="3" borderId="3" xfId="0" applyNumberFormat="1" applyFont="1" applyFill="1" applyBorder="1" applyAlignment="1">
      <alignment horizontal="right" vertical="center" wrapText="1"/>
    </xf>
    <xf numFmtId="0" fontId="3" fillId="5" borderId="1" xfId="0" applyFont="1" applyFill="1" applyBorder="1" applyAlignment="1">
      <alignment horizontal="center" vertical="center" wrapText="1"/>
    </xf>
    <xf numFmtId="0" fontId="3" fillId="0" borderId="0" xfId="0" applyFont="1" applyAlignment="1" applyProtection="1">
      <alignment horizontal="left" vertical="center" wrapText="1"/>
      <protection locked="0"/>
    </xf>
    <xf numFmtId="0" fontId="13" fillId="0" borderId="0" xfId="0" applyFont="1" applyAlignment="1">
      <alignment vertical="top" wrapText="1"/>
    </xf>
    <xf numFmtId="0" fontId="5" fillId="0" borderId="0" xfId="0" applyFont="1" applyAlignment="1">
      <alignment horizontal="left" vertical="center" wrapText="1"/>
    </xf>
    <xf numFmtId="0" fontId="12" fillId="0" borderId="0" xfId="0" applyFont="1" applyAlignment="1">
      <alignment horizontal="left" vertical="top" wrapText="1"/>
    </xf>
    <xf numFmtId="0" fontId="15" fillId="3" borderId="13" xfId="0" applyFont="1" applyFill="1" applyBorder="1" applyAlignment="1" applyProtection="1">
      <alignment horizontal="left" vertical="center" wrapText="1"/>
      <protection locked="0"/>
    </xf>
    <xf numFmtId="0" fontId="15" fillId="3" borderId="14" xfId="0" applyFont="1" applyFill="1" applyBorder="1" applyAlignment="1" applyProtection="1">
      <alignment horizontal="left" vertical="center" wrapText="1"/>
      <protection locked="0"/>
    </xf>
    <xf numFmtId="0" fontId="15" fillId="3" borderId="15" xfId="0" applyFont="1" applyFill="1" applyBorder="1" applyAlignment="1" applyProtection="1">
      <alignment horizontal="left" vertical="center" wrapText="1"/>
      <protection locked="0"/>
    </xf>
    <xf numFmtId="9" fontId="5" fillId="0" borderId="0" xfId="0" applyNumberFormat="1" applyFont="1" applyAlignment="1">
      <alignment horizontal="center" vertical="center" wrapText="1"/>
    </xf>
    <xf numFmtId="9" fontId="5" fillId="0" borderId="0" xfId="0" applyNumberFormat="1" applyFont="1" applyAlignment="1">
      <alignment horizontal="left" vertical="center" wrapText="1"/>
    </xf>
  </cellXfs>
  <cellStyles count="3">
    <cellStyle name="Currency" xfId="1" builtinId="4"/>
    <cellStyle name="Date" xfId="2" xr:uid="{4F6E6E08-1898-43AB-8CFA-F07DBB4547CE}"/>
    <cellStyle name="Normal" xfId="0" builtinId="0"/>
  </cellStyles>
  <dxfs count="68">
    <dxf>
      <fill>
        <patternFill>
          <bgColor theme="0" tint="-0.34998626667073579"/>
        </patternFill>
      </fill>
    </dxf>
    <dxf>
      <font>
        <b/>
        <i val="0"/>
        <color rgb="FFFF0000"/>
      </font>
    </dxf>
    <dxf>
      <fill>
        <patternFill>
          <bgColor rgb="FFFFC000"/>
        </patternFill>
      </fill>
    </dxf>
    <dxf>
      <fill>
        <patternFill>
          <bgColor theme="0" tint="-0.34998626667073579"/>
        </patternFill>
      </fill>
    </dxf>
    <dxf>
      <font>
        <b/>
        <i val="0"/>
        <color rgb="FFFF0000"/>
      </font>
    </dxf>
    <dxf>
      <fill>
        <patternFill>
          <bgColor rgb="FFFFC000"/>
        </patternFill>
      </fill>
    </dxf>
    <dxf>
      <fill>
        <patternFill>
          <bgColor theme="0" tint="-0.34998626667073579"/>
        </patternFill>
      </fill>
    </dxf>
    <dxf>
      <font>
        <b/>
        <i val="0"/>
        <color rgb="FFFF0000"/>
      </font>
    </dxf>
    <dxf>
      <fill>
        <patternFill>
          <bgColor rgb="FFFFC000"/>
        </patternFill>
      </fill>
    </dxf>
    <dxf>
      <fill>
        <patternFill>
          <bgColor theme="0" tint="-0.34998626667073579"/>
        </patternFill>
      </fill>
    </dxf>
    <dxf>
      <font>
        <b/>
        <i val="0"/>
        <color rgb="FFFF0000"/>
      </font>
    </dxf>
    <dxf>
      <fill>
        <patternFill>
          <bgColor rgb="FFFFC000"/>
        </patternFill>
      </fill>
    </dxf>
    <dxf>
      <font>
        <b val="0"/>
        <i val="0"/>
        <strike val="0"/>
        <condense val="0"/>
        <extend val="0"/>
        <outline val="0"/>
        <shadow val="0"/>
        <u val="none"/>
        <vertAlign val="baseline"/>
        <sz val="11"/>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8"/>
        <color theme="1"/>
        <name val="Arial"/>
        <family val="2"/>
        <scheme val="none"/>
      </font>
      <numFmt numFmtId="164" formatCode="_([$$-409]* #,##0.00_);_([$$-409]* \(#,##0.00\);_([$$-409]* &quot;-&quot;??_);_(@_)"/>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8"/>
        <color theme="1"/>
        <name val="Arial"/>
        <family val="2"/>
        <scheme val="none"/>
      </font>
      <numFmt numFmtId="34" formatCode="_-&quot;$&quot;* #,##0.00_-;\-&quot;$&quot;* #,##0.00_-;_-&quot;$&quot;* &quot;-&quot;??_-;_-@_-"/>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8"/>
        <color theme="1"/>
        <name val="Arial"/>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3" formatCode="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8" formatCode="#,##0\ &quot;$&quot;"/>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9" formatCode="[$$-1009]#,##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theme="1"/>
        <name val="Arial"/>
        <family val="2"/>
        <scheme val="none"/>
      </font>
      <numFmt numFmtId="1"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6" formatCode="000\ 000\ 000"/>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000000"/>
        </top>
      </border>
    </dxf>
    <dxf>
      <protection locked="1" hidden="0"/>
    </dxf>
    <dxf>
      <protection locked="1" hidden="0"/>
    </dxf>
    <dxf>
      <font>
        <b val="0"/>
        <i val="0"/>
        <strike val="0"/>
        <condense val="0"/>
        <extend val="0"/>
        <outline val="0"/>
        <shadow val="0"/>
        <u val="none"/>
        <vertAlign val="baseline"/>
        <sz val="11"/>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8"/>
        <color theme="1"/>
        <name val="Arial"/>
        <family val="2"/>
        <scheme val="none"/>
      </font>
      <numFmt numFmtId="164" formatCode="_([$$-409]* #,##0.00_);_([$$-409]* \(#,##0.00\);_([$$-409]* &quot;-&quot;??_);_(@_)"/>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8"/>
        <color theme="1"/>
        <name val="Arial"/>
        <family val="2"/>
        <scheme val="none"/>
      </font>
      <numFmt numFmtId="34" formatCode="_-&quot;$&quot;* #,##0.00_-;\-&quot;$&quot;* #,##0.00_-;_-&quot;$&quot;* &quot;-&quot;??_-;_-@_-"/>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8"/>
        <color theme="1"/>
        <name val="Arial"/>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3" formatCode="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8" formatCode="#,##0\ &quot;$&quot;"/>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9" formatCode="[$$-1009]#,##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theme="1"/>
        <name val="Arial"/>
        <family val="2"/>
        <scheme val="none"/>
      </font>
      <numFmt numFmtId="1"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6" formatCode="000\ 000\ 000"/>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000000"/>
        </top>
      </border>
    </dxf>
    <dxf>
      <protection locked="1" hidden="0"/>
    </dxf>
    <dxf>
      <protection locked="1" hidden="0"/>
    </dxf>
    <dxf>
      <font>
        <b val="0"/>
        <i val="0"/>
        <strike val="0"/>
        <condense val="0"/>
        <extend val="0"/>
        <outline val="0"/>
        <shadow val="0"/>
        <u val="none"/>
        <vertAlign val="baseline"/>
        <sz val="11"/>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8"/>
        <color theme="1"/>
        <name val="Arial"/>
        <family val="2"/>
        <scheme val="none"/>
      </font>
      <numFmt numFmtId="164" formatCode="_([$$-409]* #,##0.00_);_([$$-409]* \(#,##0.00\);_([$$-409]* &quot;-&quot;??_);_(@_)"/>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8"/>
        <color theme="1"/>
        <name val="Arial"/>
        <family val="2"/>
        <scheme val="none"/>
      </font>
      <numFmt numFmtId="34" formatCode="_-&quot;$&quot;* #,##0.00_-;\-&quot;$&quot;* #,##0.00_-;_-&quot;$&quot;* &quot;-&quot;??_-;_-@_-"/>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8"/>
        <color theme="1"/>
        <name val="Arial"/>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3" formatCode="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8" formatCode="#,##0\ &quot;$&quot;"/>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9" formatCode="[$$-1009]#,##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theme="1"/>
        <name val="Arial"/>
        <family val="2"/>
        <scheme val="none"/>
      </font>
      <numFmt numFmtId="1"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6" formatCode="000\ 000\ 000"/>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000000"/>
        </top>
      </border>
    </dxf>
    <dxf>
      <protection locked="1" hidden="0"/>
    </dxf>
    <dxf>
      <protection locked="1" hidden="0"/>
    </dxf>
    <dxf>
      <font>
        <b val="0"/>
        <i val="0"/>
        <strike val="0"/>
        <condense val="0"/>
        <extend val="0"/>
        <outline val="0"/>
        <shadow val="0"/>
        <u val="none"/>
        <vertAlign val="baseline"/>
        <sz val="11"/>
        <color theme="1"/>
        <name val="Arial"/>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8"/>
        <color theme="1"/>
        <name val="Arial"/>
        <family val="2"/>
        <scheme val="none"/>
      </font>
      <numFmt numFmtId="164" formatCode="_([$$-409]* #,##0.00_);_([$$-409]* \(#,##0.00\);_([$$-409]* &quot;-&quot;??_);_(@_)"/>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8"/>
        <color theme="1"/>
        <name val="Arial"/>
        <family val="2"/>
        <scheme val="none"/>
      </font>
      <numFmt numFmtId="34" formatCode="_-&quot;$&quot;* #,##0.00_-;\-&quot;$&quot;* #,##0.00_-;_-&quot;$&quot;* &quot;-&quot;??_-;_-@_-"/>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8"/>
        <color theme="1"/>
        <name val="Arial"/>
        <family val="2"/>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3" formatCode="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8" formatCode="#,##0\ &quot;$&quot;"/>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9" formatCode="[$$-1009]#,##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theme="1"/>
        <name val="Arial"/>
        <family val="2"/>
        <scheme val="none"/>
      </font>
      <numFmt numFmtId="1" formatCode="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theme="1"/>
        <name val="Arial"/>
        <family val="2"/>
        <scheme val="none"/>
      </font>
      <numFmt numFmtId="166" formatCode="000\ 000\ 000"/>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000000"/>
        </top>
      </border>
    </dxf>
    <dxf>
      <protection locked="1" hidden="0"/>
    </dxf>
    <dxf>
      <protection locked="1" hidden="0"/>
    </dxf>
  </dxfs>
  <tableStyles count="0" defaultTableStyle="TableStyleMedium2" defaultPivotStyle="PivotStyleLight16"/>
  <colors>
    <mruColors>
      <color rgb="FFFFC000"/>
      <color rgb="FFFF0000"/>
      <color rgb="FFC00000"/>
      <color rgb="FFBFBFBF"/>
      <color rgb="FF8B0000"/>
      <color rgb="FFFFD5D5"/>
      <color rgb="FFFF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4015740</xdr:colOff>
      <xdr:row>0</xdr:row>
      <xdr:rowOff>363855</xdr:rowOff>
    </xdr:to>
    <xdr:pic>
      <xdr:nvPicPr>
        <xdr:cNvPr id="2" name="Picture 1">
          <a:extLst>
            <a:ext uri="{FF2B5EF4-FFF2-40B4-BE49-F238E27FC236}">
              <a16:creationId xmlns:a16="http://schemas.microsoft.com/office/drawing/2014/main" id="{ED7D432C-07F6-964E-3757-C09E24986C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23360"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198427</xdr:colOff>
      <xdr:row>0</xdr:row>
      <xdr:rowOff>85725</xdr:rowOff>
    </xdr:from>
    <xdr:ext cx="4024936" cy="370953"/>
    <xdr:pic>
      <xdr:nvPicPr>
        <xdr:cNvPr id="2" name="Picture 1" descr="Top left corner has the Employment and Social Development Canada emblem displayed.">
          <a:extLst>
            <a:ext uri="{FF2B5EF4-FFF2-40B4-BE49-F238E27FC236}">
              <a16:creationId xmlns:a16="http://schemas.microsoft.com/office/drawing/2014/main" id="{46BCC947-EDAA-41EE-B98B-F480107386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332" y="87630"/>
          <a:ext cx="4024936" cy="370953"/>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5EB97FC-AC11-4C72-9ECE-FC4A121F8F2D}" name="FR_GrantCalc100" displayName="FR_GrantCalc100" ref="A4:K104" totalsRowShown="0" headerRowDxfId="67" dataDxfId="66" tableBorderDxfId="65">
  <autoFilter ref="A4:K104" xr:uid="{D6527A5B-1B37-41DF-85A1-383945B040C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DAD3E88E-7C74-4E03-B603-3002DAA82AE6}" name="NAS" dataDxfId="64"/>
    <tableColumn id="2" xr3:uid="{10D393D1-DE96-4E44-ACB3-C23E95750841}" name="Prénom" dataDxfId="63"/>
    <tableColumn id="11" xr3:uid="{C8575762-308C-4E04-87C0-E768A18435CB}" name="Nom de famille" dataDxfId="62"/>
    <tableColumn id="3" xr3:uid="{8104C904-D8B6-48EA-B90B-996DCC231C93}" name="Unité de travail partagé" dataDxfId="61"/>
    <tableColumn id="4" xr3:uid="{5EAD5E66-44C6-4352-8B2C-36658248A1A5}" name="Gains hebdomadaires moyens par employé" dataDxfId="60" dataCellStyle="Currency"/>
    <tableColumn id="5" xr3:uid="{EAFF822D-1702-4AE5-9B6E-F59AC86FD393}" name="Prestations d'assurance-emploi" dataDxfId="59" dataCellStyle="Currency"/>
    <tableColumn id="6" xr3:uid="{CEAE2A5E-06B1-4884-A87A-FB288A083EA5}" name="Taux de réduction" dataDxfId="58"/>
    <tableColumn id="7" xr3:uid="{106869CB-1939-4FA6-AD70-F060D3D5C01D}" name="Nombre de semaines de la subvention" dataDxfId="57"/>
    <tableColumn id="8" xr3:uid="{35596F11-823B-4F63-9C2E-0621A4706966}" name="Montant du supplément hebdomadaire" dataDxfId="56" dataCellStyle="Currency">
      <calculatedColumnFormula>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calculatedColumnFormula>
    </tableColumn>
    <tableColumn id="9" xr3:uid="{316F14EC-CEDE-4B9E-A942-AC0F75FE05D7}" name="Montant total du supplément" dataDxfId="55">
      <calculatedColumnFormula>N(FR_GrantCalc100[[#This Row],[Montant du supplément hebdomadaire]])*N(FR_GrantCalc100[[#This Row],[Nombre de semaines de la subvention]])</calculatedColumnFormula>
    </tableColumn>
    <tableColumn id="10" xr3:uid="{4F518A99-4819-4071-9608-8254959E4CF3}" name="Usage Interne" dataDxfId="54">
      <calculatedColumnFormula>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B0C6CF6-7CCC-4456-8088-E77A2681A6B8}" name="FR_GrantCalc1002" displayName="FR_GrantCalc1002" ref="A4:K104" totalsRowShown="0" headerRowDxfId="53" dataDxfId="52" tableBorderDxfId="51">
  <tableColumns count="11">
    <tableColumn id="1" xr3:uid="{3F1F4F95-11EC-467E-A77B-46590F750AA3}" name="NAS" dataDxfId="50"/>
    <tableColumn id="2" xr3:uid="{925540F0-7611-450C-9C49-7E0984E906D2}" name="Prénom" dataDxfId="49"/>
    <tableColumn id="11" xr3:uid="{56121502-C794-43E7-9A7A-0E2599426FBD}" name="Nom de famille" dataDxfId="48"/>
    <tableColumn id="3" xr3:uid="{FCBA28F0-D3F2-4B94-9834-7F1CA3435D9D}" name="Unité de travail partagé" dataDxfId="47"/>
    <tableColumn id="4" xr3:uid="{5AACFDF0-A1C0-49AD-88FE-7625419A7A67}" name="Gains hebdomadaires moyens par employé" dataDxfId="46" dataCellStyle="Currency"/>
    <tableColumn id="5" xr3:uid="{17EB37EC-D2C8-4A55-BF64-8E9767A274C8}" name="Prestations d'assurance-emploi" dataDxfId="45" dataCellStyle="Currency"/>
    <tableColumn id="6" xr3:uid="{581EE8C9-6109-4C95-A554-E988DF7843F1}" name="Taux de réduction" dataDxfId="44"/>
    <tableColumn id="7" xr3:uid="{93C6003A-FB36-42C0-A42E-5B92225E22D2}" name="Nombre de semaines de la subvention" dataDxfId="43"/>
    <tableColumn id="8" xr3:uid="{88665F0C-3012-42EA-BDE8-7A6E09FCE224}" name="Montant du supplément hebdomadaire" dataDxfId="42" dataCellStyle="Currency">
      <calculatedColumnFormula>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calculatedColumnFormula>
    </tableColumn>
    <tableColumn id="9" xr3:uid="{5F95F09E-A432-40E3-B167-130AB1BA9830}" name="Montant total du supplément" dataDxfId="41">
      <calculatedColumnFormula>N(FR_GrantCalc1002[[#This Row],[Montant du supplément hebdomadaire]])*N(FR_GrantCalc1002[[#This Row],[Nombre de semaines de la subvention]])</calculatedColumnFormula>
    </tableColumn>
    <tableColumn id="10" xr3:uid="{E5BB8570-F49F-4B57-AC37-11F6A701F0E6}" name="Usage Interne" dataDxfId="40">
      <calculatedColumnFormula>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C0153ED-CAE0-4A10-AD7E-8A94005A3EDB}" name="EN_GrantCalc100" displayName="EN_GrantCalc100" ref="A4:K104" totalsRowShown="0" headerRowDxfId="39" dataDxfId="38" tableBorderDxfId="37">
  <autoFilter ref="A4:K104" xr:uid="{D6527A5B-1B37-41DF-85A1-383945B040C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4481D8D0-3010-4229-87E4-2E1D71A1F8E0}" name="SIN" dataDxfId="36"/>
    <tableColumn id="2" xr3:uid="{2572FA44-4066-4E90-A041-3DBB0D34D7B6}" name="First Name" dataDxfId="35"/>
    <tableColumn id="11" xr3:uid="{47E82B07-DF18-4DA8-9945-83779652649A}" name="Last Name" dataDxfId="34"/>
    <tableColumn id="3" xr3:uid="{D7AF185D-39FE-4745-9A56-5B0CC5F43C0E}" name="Work-Sharing Unit " dataDxfId="33"/>
    <tableColumn id="4" xr3:uid="{404F3BCF-32B8-4535-9187-8533958E4730}" name="Average Weekly Earnings per Employee " dataDxfId="32" dataCellStyle="Currency"/>
    <tableColumn id="5" xr3:uid="{3F5AC6FE-94A1-4E43-A83E-C22BD2889309}" name="EI Benefit Rate" dataDxfId="31" dataCellStyle="Currency"/>
    <tableColumn id="6" xr3:uid="{0EFAF86E-8409-4169-8B34-7E8CD7269CD7}" name="Reduction Rate" dataDxfId="30"/>
    <tableColumn id="7" xr3:uid="{D841DF7F-7E27-47EC-9ED2-2CBB9CD25FB6}" name="Number of Grant Weeks " dataDxfId="29"/>
    <tableColumn id="8" xr3:uid="{9D7BC5CE-DC87-45F8-A0E1-AF0F0F585933}" name="Weekly Supplement Payable " dataDxfId="28" dataCellStyle="Currency">
      <calculatedColumnFormula>IF(((N(EN_GrantCalc100[[#This Row],[Average Weekly Earnings per Employee ]])*0.7)&lt;N(EN_GrantCalc100[[#This Row],[EI Benefit Rate]])),0,
(((N(EN_GrantCalc100[[#This Row],[Average Weekly Earnings per Employee ]])*0.7)-N(EN_GrantCalc100[[#This Row],[EI Benefit Rate]]))*N(EN_GrantCalc100[[#This Row],[Reduction Rate]])))</calculatedColumnFormula>
    </tableColumn>
    <tableColumn id="9" xr3:uid="{681FCEA8-8481-448C-9AA0-34992E0C3C0A}" name="Total Supplement Amount " dataDxfId="27">
      <calculatedColumnFormula>N(EN_GrantCalc100[[#This Row],[Weekly Supplement Payable ]])*N(EN_GrantCalc100[[#This Row],[Number of Grant Weeks ]])</calculatedColumnFormula>
    </tableColumn>
    <tableColumn id="10" xr3:uid="{31B14363-76B9-4E80-8BD9-3377FF34011A}" name="Internal Use" dataDxfId="26">
      <calculatedColumnFormula>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3D13E01-A258-41AE-AAD7-BED37248B369}" name="EN_GrantCalc1003" displayName="EN_GrantCalc1003" ref="A4:K104" totalsRowShown="0" headerRowDxfId="25" dataDxfId="24" tableBorderDxfId="23">
  <tableColumns count="11">
    <tableColumn id="1" xr3:uid="{873E8AB4-44DB-410C-8A4C-34116A046E9C}" name="SIN" dataDxfId="22"/>
    <tableColumn id="2" xr3:uid="{A88C3172-EABD-4EED-9C09-221AAE06A9CF}" name="First Name" dataDxfId="21"/>
    <tableColumn id="11" xr3:uid="{30AC8A4B-B7B2-4B86-8F8F-09D891308E20}" name="Last Name" dataDxfId="20"/>
    <tableColumn id="3" xr3:uid="{DFE7AA67-653F-48D3-9CFC-37DD20903508}" name="Work-Sharing Unit " dataDxfId="19"/>
    <tableColumn id="4" xr3:uid="{3EE8C13E-8706-48CA-8AD9-6B7ED07766BA}" name="Average Weekly Earnings per Employee " dataDxfId="18" dataCellStyle="Currency"/>
    <tableColumn id="5" xr3:uid="{97A4EEFA-4364-483B-83C2-DD60F9EA98BF}" name="EI Benefit Rate" dataDxfId="17" dataCellStyle="Currency"/>
    <tableColumn id="6" xr3:uid="{DEC9D4E2-641D-4F2D-A03D-53A823DEFEF3}" name="Reduction Rate" dataDxfId="16"/>
    <tableColumn id="7" xr3:uid="{2CC9153E-9D2A-4D27-A47B-735D4144EC3E}" name="Number of Grant Weeks " dataDxfId="15"/>
    <tableColumn id="8" xr3:uid="{AAFD4194-362A-4282-A92B-91CD45FBD7AF}" name="Weekly Supplement Payable " dataDxfId="14" dataCellStyle="Currency">
      <calculatedColumnFormula>IF(((N(EN_GrantCalc1003[[#This Row],[Average Weekly Earnings per Employee ]])*0.7)&lt;N(EN_GrantCalc1003[[#This Row],[EI Benefit Rate]])),0,
(((N(EN_GrantCalc1003[[#This Row],[Average Weekly Earnings per Employee ]])*0.7)-N(EN_GrantCalc1003[[#This Row],[EI Benefit Rate]]))*N(EN_GrantCalc1003[[#This Row],[Reduction Rate]])))</calculatedColumnFormula>
    </tableColumn>
    <tableColumn id="9" xr3:uid="{09A1B2FB-7ACD-4377-B290-F77B1A52AF1E}" name="Total Supplement Amount " dataDxfId="13">
      <calculatedColumnFormula>N(EN_GrantCalc1003[[#This Row],[Weekly Supplement Payable ]])*N(EN_GrantCalc1003[[#This Row],[Number of Grant Weeks ]])</calculatedColumnFormula>
    </tableColumn>
    <tableColumn id="10" xr3:uid="{5897158C-9FE4-403D-9108-8689B595EF89}" name="Internal Use" dataDxfId="12">
      <calculatedColumnFormula>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AECAB-8C1A-4EE0-B088-23B3E05DA093}">
  <sheetPr codeName="Sheet1">
    <tabColor theme="3"/>
  </sheetPr>
  <dimension ref="A1:A7"/>
  <sheetViews>
    <sheetView showGridLines="0" workbookViewId="0"/>
  </sheetViews>
  <sheetFormatPr defaultColWidth="9.109375" defaultRowHeight="15" x14ac:dyDescent="0.25"/>
  <cols>
    <col min="1" max="1" width="237.33203125" style="19" customWidth="1"/>
    <col min="2" max="16384" width="9.109375" style="19"/>
  </cols>
  <sheetData>
    <row r="1" spans="1:1" ht="90" x14ac:dyDescent="0.25">
      <c r="A1" s="20" t="s">
        <v>0</v>
      </c>
    </row>
    <row r="2" spans="1:1" ht="90" x14ac:dyDescent="0.25">
      <c r="A2" s="20" t="s">
        <v>1</v>
      </c>
    </row>
    <row r="3" spans="1:1" ht="120" x14ac:dyDescent="0.25">
      <c r="A3" s="20" t="s">
        <v>2</v>
      </c>
    </row>
    <row r="4" spans="1:1" ht="45" x14ac:dyDescent="0.25">
      <c r="A4" s="20" t="s">
        <v>3</v>
      </c>
    </row>
    <row r="5" spans="1:1" ht="375" x14ac:dyDescent="0.25">
      <c r="A5" s="20" t="s">
        <v>4</v>
      </c>
    </row>
    <row r="6" spans="1:1" ht="210" x14ac:dyDescent="0.25">
      <c r="A6" s="20" t="s">
        <v>5</v>
      </c>
    </row>
    <row r="7" spans="1:1" ht="105" x14ac:dyDescent="0.25">
      <c r="A7" s="20" t="s">
        <v>6</v>
      </c>
    </row>
  </sheetData>
  <sheetProtection algorithmName="SHA-512" hashValue="8oZO1RtvkzIia4GjVO2JO8oB5ALbWkQjfQ/slJAuBbA5HpPtF3iDsKrz2stH0XPnfeen6lpwBiQbY5Rx8AiMIw==" saltValue="tG6bCkczY9sl6H7uH13C6g=="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91BBC-EC00-497E-90F9-41525D839ACF}">
  <sheetPr>
    <tabColor theme="3"/>
  </sheetPr>
  <dimension ref="A1:K104"/>
  <sheetViews>
    <sheetView showGridLines="0" workbookViewId="0">
      <pane xSplit="4" ySplit="4" topLeftCell="E5" activePane="bottomRight" state="frozen"/>
      <selection pane="topRight" activeCell="E1" sqref="E1"/>
      <selection pane="bottomLeft" activeCell="A5" sqref="A5"/>
      <selection pane="bottomRight" activeCell="A5" sqref="A5"/>
    </sheetView>
  </sheetViews>
  <sheetFormatPr defaultRowHeight="14.4" x14ac:dyDescent="0.3"/>
  <cols>
    <col min="1" max="1" width="24.33203125" customWidth="1"/>
    <col min="2" max="4" width="34.6640625" customWidth="1"/>
    <col min="5" max="5" width="18" customWidth="1"/>
    <col min="6" max="6" width="10.44140625" customWidth="1"/>
    <col min="7" max="7" width="9" customWidth="1"/>
    <col min="8" max="8" width="13.88671875" customWidth="1"/>
    <col min="9" max="9" width="18.6640625" customWidth="1"/>
    <col min="10" max="10" width="16.88671875" customWidth="1"/>
    <col min="11" max="11" width="12" hidden="1" customWidth="1"/>
  </cols>
  <sheetData>
    <row r="1" spans="1:11" x14ac:dyDescent="0.3">
      <c r="A1" s="38" t="s">
        <v>36</v>
      </c>
      <c r="B1" s="47"/>
      <c r="C1" s="48"/>
      <c r="D1" s="49"/>
      <c r="E1" s="6"/>
      <c r="F1" s="6"/>
      <c r="G1" s="6"/>
      <c r="H1" s="6"/>
      <c r="I1" s="6"/>
      <c r="J1" s="7"/>
      <c r="K1" s="4"/>
    </row>
    <row r="2" spans="1:11" ht="14.4" customHeight="1" x14ac:dyDescent="0.3">
      <c r="A2" s="42" t="s">
        <v>43</v>
      </c>
      <c r="B2" s="42" t="s">
        <v>53</v>
      </c>
      <c r="C2" s="42" t="s">
        <v>60</v>
      </c>
      <c r="D2" s="42" t="s">
        <v>45</v>
      </c>
      <c r="E2" s="36"/>
      <c r="F2" s="36"/>
      <c r="G2" s="36"/>
      <c r="H2" s="36"/>
      <c r="I2" s="36"/>
      <c r="J2" s="37"/>
      <c r="K2" s="5"/>
    </row>
    <row r="3" spans="1:11" x14ac:dyDescent="0.3">
      <c r="A3" s="39">
        <f>SUM(EN_GrantCalc1003[[Total Supplement Amount ]])</f>
        <v>0</v>
      </c>
      <c r="B3" s="40">
        <f>TotalSupplement*0.013</f>
        <v>0</v>
      </c>
      <c r="C3" s="40">
        <f>TotalSupplement*0.053</f>
        <v>0</v>
      </c>
      <c r="D3" s="41">
        <f>SUM(TotalSupplement,TotalEIPremiums,TotalCPP)</f>
        <v>0</v>
      </c>
      <c r="E3" s="36"/>
      <c r="F3" s="36"/>
      <c r="G3" s="36"/>
      <c r="H3" s="36"/>
      <c r="I3" s="36"/>
      <c r="J3" s="37"/>
      <c r="K3" s="5"/>
    </row>
    <row r="4" spans="1:11" ht="36" customHeight="1" x14ac:dyDescent="0.3">
      <c r="A4" s="21" t="s">
        <v>37</v>
      </c>
      <c r="B4" s="21" t="s">
        <v>50</v>
      </c>
      <c r="C4" s="21" t="s">
        <v>51</v>
      </c>
      <c r="D4" s="22" t="s">
        <v>38</v>
      </c>
      <c r="E4" s="27" t="s">
        <v>39</v>
      </c>
      <c r="F4" s="22" t="s">
        <v>52</v>
      </c>
      <c r="G4" s="23" t="s">
        <v>40</v>
      </c>
      <c r="H4" s="22" t="s">
        <v>41</v>
      </c>
      <c r="I4" s="28" t="s">
        <v>42</v>
      </c>
      <c r="J4" s="24" t="s">
        <v>43</v>
      </c>
      <c r="K4" s="24" t="s">
        <v>48</v>
      </c>
    </row>
    <row r="5" spans="1:11" x14ac:dyDescent="0.3">
      <c r="A5" s="25"/>
      <c r="B5" s="3"/>
      <c r="C5" s="3"/>
      <c r="D5" s="3"/>
      <c r="E5" s="34"/>
      <c r="F5" s="32"/>
      <c r="G5" s="1"/>
      <c r="H5" s="2"/>
      <c r="I5" s="29">
        <f>IF(((N(EN_GrantCalc1003[[#This Row],[Average Weekly Earnings per Employee ]])*0.7)&lt;N(EN_GrantCalc1003[[#This Row],[EI Benefit Rate]])),0,
(((N(EN_GrantCalc1003[[#This Row],[Average Weekly Earnings per Employee ]])*0.7)-N(EN_GrantCalc1003[[#This Row],[EI Benefit Rate]]))*N(EN_GrantCalc1003[[#This Row],[Reduction Rate]])))</f>
        <v>0</v>
      </c>
      <c r="J5" s="30">
        <f>N(EN_GrantCalc1003[[#This Row],[Weekly Supplement Payable ]])*N(EN_GrantCalc1003[[#This Row],[Number of Grant Weeks ]])</f>
        <v>0</v>
      </c>
      <c r="K5"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6" spans="1:11" x14ac:dyDescent="0.3">
      <c r="A6" s="25"/>
      <c r="B6" s="3"/>
      <c r="C6" s="3"/>
      <c r="D6" s="3"/>
      <c r="E6" s="34"/>
      <c r="F6" s="32"/>
      <c r="G6" s="1"/>
      <c r="H6" s="2"/>
      <c r="I6" s="29">
        <f>IF(((N(EN_GrantCalc1003[[#This Row],[Average Weekly Earnings per Employee ]])*0.7)&lt;N(EN_GrantCalc1003[[#This Row],[EI Benefit Rate]])),0,
(((N(EN_GrantCalc1003[[#This Row],[Average Weekly Earnings per Employee ]])*0.7)-N(EN_GrantCalc1003[[#This Row],[EI Benefit Rate]]))*N(EN_GrantCalc1003[[#This Row],[Reduction Rate]])))</f>
        <v>0</v>
      </c>
      <c r="J6" s="30">
        <f>N(EN_GrantCalc1003[[#This Row],[Weekly Supplement Payable ]])*N(EN_GrantCalc1003[[#This Row],[Number of Grant Weeks ]])</f>
        <v>0</v>
      </c>
      <c r="K6"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7" spans="1:11" x14ac:dyDescent="0.3">
      <c r="A7" s="25"/>
      <c r="B7" s="3"/>
      <c r="C7" s="3"/>
      <c r="D7" s="3"/>
      <c r="E7" s="34"/>
      <c r="F7" s="32"/>
      <c r="G7" s="1"/>
      <c r="H7" s="2"/>
      <c r="I7" s="29">
        <f>IF(((N(EN_GrantCalc1003[[#This Row],[Average Weekly Earnings per Employee ]])*0.7)&lt;N(EN_GrantCalc1003[[#This Row],[EI Benefit Rate]])),0,
(((N(EN_GrantCalc1003[[#This Row],[Average Weekly Earnings per Employee ]])*0.7)-N(EN_GrantCalc1003[[#This Row],[EI Benefit Rate]]))*N(EN_GrantCalc1003[[#This Row],[Reduction Rate]])))</f>
        <v>0</v>
      </c>
      <c r="J7" s="30">
        <f>N(EN_GrantCalc1003[[#This Row],[Weekly Supplement Payable ]])*N(EN_GrantCalc1003[[#This Row],[Number of Grant Weeks ]])</f>
        <v>0</v>
      </c>
      <c r="K7"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8" spans="1:11" x14ac:dyDescent="0.3">
      <c r="A8" s="25"/>
      <c r="B8" s="3"/>
      <c r="C8" s="3"/>
      <c r="D8" s="3"/>
      <c r="E8" s="34"/>
      <c r="F8" s="32"/>
      <c r="G8" s="1"/>
      <c r="H8" s="2"/>
      <c r="I8" s="29">
        <f>IF(((N(EN_GrantCalc1003[[#This Row],[Average Weekly Earnings per Employee ]])*0.7)&lt;N(EN_GrantCalc1003[[#This Row],[EI Benefit Rate]])),0,
(((N(EN_GrantCalc1003[[#This Row],[Average Weekly Earnings per Employee ]])*0.7)-N(EN_GrantCalc1003[[#This Row],[EI Benefit Rate]]))*N(EN_GrantCalc1003[[#This Row],[Reduction Rate]])))</f>
        <v>0</v>
      </c>
      <c r="J8" s="30">
        <f>N(EN_GrantCalc1003[[#This Row],[Weekly Supplement Payable ]])*N(EN_GrantCalc1003[[#This Row],[Number of Grant Weeks ]])</f>
        <v>0</v>
      </c>
      <c r="K8"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9" spans="1:11" x14ac:dyDescent="0.3">
      <c r="A9" s="25"/>
      <c r="B9" s="3"/>
      <c r="C9" s="3"/>
      <c r="D9" s="3"/>
      <c r="E9" s="34"/>
      <c r="F9" s="32"/>
      <c r="G9" s="1"/>
      <c r="H9" s="2"/>
      <c r="I9" s="29">
        <f>IF(((N(EN_GrantCalc1003[[#This Row],[Average Weekly Earnings per Employee ]])*0.7)&lt;N(EN_GrantCalc1003[[#This Row],[EI Benefit Rate]])),0,
(((N(EN_GrantCalc1003[[#This Row],[Average Weekly Earnings per Employee ]])*0.7)-N(EN_GrantCalc1003[[#This Row],[EI Benefit Rate]]))*N(EN_GrantCalc1003[[#This Row],[Reduction Rate]])))</f>
        <v>0</v>
      </c>
      <c r="J9" s="30">
        <f>N(EN_GrantCalc1003[[#This Row],[Weekly Supplement Payable ]])*N(EN_GrantCalc1003[[#This Row],[Number of Grant Weeks ]])</f>
        <v>0</v>
      </c>
      <c r="K9"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10" spans="1:11" x14ac:dyDescent="0.3">
      <c r="A10" s="25"/>
      <c r="B10" s="3"/>
      <c r="C10" s="3"/>
      <c r="D10" s="3"/>
      <c r="E10" s="34"/>
      <c r="F10" s="32"/>
      <c r="G10" s="1"/>
      <c r="H10" s="2"/>
      <c r="I10" s="29">
        <f>IF(((N(EN_GrantCalc1003[[#This Row],[Average Weekly Earnings per Employee ]])*0.7)&lt;N(EN_GrantCalc1003[[#This Row],[EI Benefit Rate]])),0,
(((N(EN_GrantCalc1003[[#This Row],[Average Weekly Earnings per Employee ]])*0.7)-N(EN_GrantCalc1003[[#This Row],[EI Benefit Rate]]))*N(EN_GrantCalc1003[[#This Row],[Reduction Rate]])))</f>
        <v>0</v>
      </c>
      <c r="J10" s="30">
        <f>N(EN_GrantCalc1003[[#This Row],[Weekly Supplement Payable ]])*N(EN_GrantCalc1003[[#This Row],[Number of Grant Weeks ]])</f>
        <v>0</v>
      </c>
      <c r="K10"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11" spans="1:11" x14ac:dyDescent="0.3">
      <c r="A11" s="25"/>
      <c r="B11" s="3"/>
      <c r="C11" s="3"/>
      <c r="D11" s="3"/>
      <c r="E11" s="34"/>
      <c r="F11" s="33"/>
      <c r="G11" s="1"/>
      <c r="H11" s="2"/>
      <c r="I11" s="29">
        <f>IF(((N(EN_GrantCalc1003[[#This Row],[Average Weekly Earnings per Employee ]])*0.7)&lt;N(EN_GrantCalc1003[[#This Row],[EI Benefit Rate]])),0,
(((N(EN_GrantCalc1003[[#This Row],[Average Weekly Earnings per Employee ]])*0.7)-N(EN_GrantCalc1003[[#This Row],[EI Benefit Rate]]))*N(EN_GrantCalc1003[[#This Row],[Reduction Rate]])))</f>
        <v>0</v>
      </c>
      <c r="J11" s="30">
        <f>N(EN_GrantCalc1003[[#This Row],[Weekly Supplement Payable ]])*N(EN_GrantCalc1003[[#This Row],[Number of Grant Weeks ]])</f>
        <v>0</v>
      </c>
      <c r="K11"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12" spans="1:11" x14ac:dyDescent="0.3">
      <c r="A12" s="25"/>
      <c r="B12" s="3"/>
      <c r="C12" s="3"/>
      <c r="D12" s="3"/>
      <c r="E12" s="34"/>
      <c r="F12" s="33"/>
      <c r="G12" s="1"/>
      <c r="H12" s="2"/>
      <c r="I12" s="29">
        <f>IF(((N(EN_GrantCalc1003[[#This Row],[Average Weekly Earnings per Employee ]])*0.7)&lt;N(EN_GrantCalc1003[[#This Row],[EI Benefit Rate]])),0,
(((N(EN_GrantCalc1003[[#This Row],[Average Weekly Earnings per Employee ]])*0.7)-N(EN_GrantCalc1003[[#This Row],[EI Benefit Rate]]))*N(EN_GrantCalc1003[[#This Row],[Reduction Rate]])))</f>
        <v>0</v>
      </c>
      <c r="J12" s="30">
        <f>N(EN_GrantCalc1003[[#This Row],[Weekly Supplement Payable ]])*N(EN_GrantCalc1003[[#This Row],[Number of Grant Weeks ]])</f>
        <v>0</v>
      </c>
      <c r="K12"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13" spans="1:11" x14ac:dyDescent="0.3">
      <c r="A13" s="25"/>
      <c r="B13" s="3"/>
      <c r="C13" s="3"/>
      <c r="D13" s="3"/>
      <c r="E13" s="34"/>
      <c r="F13" s="33"/>
      <c r="G13" s="1"/>
      <c r="H13" s="2"/>
      <c r="I13" s="29">
        <f>IF(((N(EN_GrantCalc1003[[#This Row],[Average Weekly Earnings per Employee ]])*0.7)&lt;N(EN_GrantCalc1003[[#This Row],[EI Benefit Rate]])),0,
(((N(EN_GrantCalc1003[[#This Row],[Average Weekly Earnings per Employee ]])*0.7)-N(EN_GrantCalc1003[[#This Row],[EI Benefit Rate]]))*N(EN_GrantCalc1003[[#This Row],[Reduction Rate]])))</f>
        <v>0</v>
      </c>
      <c r="J13" s="30">
        <f>N(EN_GrantCalc1003[[#This Row],[Weekly Supplement Payable ]])*N(EN_GrantCalc1003[[#This Row],[Number of Grant Weeks ]])</f>
        <v>0</v>
      </c>
      <c r="K13"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14" spans="1:11" x14ac:dyDescent="0.3">
      <c r="A14" s="25"/>
      <c r="B14" s="3"/>
      <c r="C14" s="3"/>
      <c r="D14" s="3"/>
      <c r="E14" s="34"/>
      <c r="F14" s="33"/>
      <c r="G14" s="1"/>
      <c r="H14" s="2"/>
      <c r="I14" s="29">
        <f>IF(((N(EN_GrantCalc1003[[#This Row],[Average Weekly Earnings per Employee ]])*0.7)&lt;N(EN_GrantCalc1003[[#This Row],[EI Benefit Rate]])),0,
(((N(EN_GrantCalc1003[[#This Row],[Average Weekly Earnings per Employee ]])*0.7)-N(EN_GrantCalc1003[[#This Row],[EI Benefit Rate]]))*N(EN_GrantCalc1003[[#This Row],[Reduction Rate]])))</f>
        <v>0</v>
      </c>
      <c r="J14" s="30">
        <f>N(EN_GrantCalc1003[[#This Row],[Weekly Supplement Payable ]])*N(EN_GrantCalc1003[[#This Row],[Number of Grant Weeks ]])</f>
        <v>0</v>
      </c>
      <c r="K14"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15" spans="1:11" x14ac:dyDescent="0.3">
      <c r="A15" s="25"/>
      <c r="B15" s="3"/>
      <c r="C15" s="3"/>
      <c r="D15" s="3"/>
      <c r="E15" s="34"/>
      <c r="F15" s="33"/>
      <c r="G15" s="1"/>
      <c r="H15" s="2"/>
      <c r="I15" s="29">
        <f>IF(((N(EN_GrantCalc1003[[#This Row],[Average Weekly Earnings per Employee ]])*0.7)&lt;N(EN_GrantCalc1003[[#This Row],[EI Benefit Rate]])),0,
(((N(EN_GrantCalc1003[[#This Row],[Average Weekly Earnings per Employee ]])*0.7)-N(EN_GrantCalc1003[[#This Row],[EI Benefit Rate]]))*N(EN_GrantCalc1003[[#This Row],[Reduction Rate]])))</f>
        <v>0</v>
      </c>
      <c r="J15" s="30">
        <f>N(EN_GrantCalc1003[[#This Row],[Weekly Supplement Payable ]])*N(EN_GrantCalc1003[[#This Row],[Number of Grant Weeks ]])</f>
        <v>0</v>
      </c>
      <c r="K15"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16" spans="1:11" x14ac:dyDescent="0.3">
      <c r="A16" s="25"/>
      <c r="B16" s="3"/>
      <c r="C16" s="3"/>
      <c r="D16" s="3"/>
      <c r="E16" s="34"/>
      <c r="F16" s="33"/>
      <c r="G16" s="1"/>
      <c r="H16" s="2"/>
      <c r="I16" s="29">
        <f>IF(((N(EN_GrantCalc1003[[#This Row],[Average Weekly Earnings per Employee ]])*0.7)&lt;N(EN_GrantCalc1003[[#This Row],[EI Benefit Rate]])),0,
(((N(EN_GrantCalc1003[[#This Row],[Average Weekly Earnings per Employee ]])*0.7)-N(EN_GrantCalc1003[[#This Row],[EI Benefit Rate]]))*N(EN_GrantCalc1003[[#This Row],[Reduction Rate]])))</f>
        <v>0</v>
      </c>
      <c r="J16" s="30">
        <f>N(EN_GrantCalc1003[[#This Row],[Weekly Supplement Payable ]])*N(EN_GrantCalc1003[[#This Row],[Number of Grant Weeks ]])</f>
        <v>0</v>
      </c>
      <c r="K16"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17" spans="1:11" x14ac:dyDescent="0.3">
      <c r="A17" s="25"/>
      <c r="B17" s="3"/>
      <c r="C17" s="3"/>
      <c r="D17" s="3"/>
      <c r="E17" s="34"/>
      <c r="F17" s="33"/>
      <c r="G17" s="1"/>
      <c r="H17" s="2"/>
      <c r="I17" s="29">
        <f>IF(((N(EN_GrantCalc1003[[#This Row],[Average Weekly Earnings per Employee ]])*0.7)&lt;N(EN_GrantCalc1003[[#This Row],[EI Benefit Rate]])),0,
(((N(EN_GrantCalc1003[[#This Row],[Average Weekly Earnings per Employee ]])*0.7)-N(EN_GrantCalc1003[[#This Row],[EI Benefit Rate]]))*N(EN_GrantCalc1003[[#This Row],[Reduction Rate]])))</f>
        <v>0</v>
      </c>
      <c r="J17" s="30">
        <f>N(EN_GrantCalc1003[[#This Row],[Weekly Supplement Payable ]])*N(EN_GrantCalc1003[[#This Row],[Number of Grant Weeks ]])</f>
        <v>0</v>
      </c>
      <c r="K17"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18" spans="1:11" x14ac:dyDescent="0.3">
      <c r="A18" s="25"/>
      <c r="B18" s="3"/>
      <c r="C18" s="3"/>
      <c r="D18" s="3"/>
      <c r="E18" s="34"/>
      <c r="F18" s="33"/>
      <c r="G18" s="1"/>
      <c r="H18" s="2"/>
      <c r="I18" s="29">
        <f>IF(((N(EN_GrantCalc1003[[#This Row],[Average Weekly Earnings per Employee ]])*0.7)&lt;N(EN_GrantCalc1003[[#This Row],[EI Benefit Rate]])),0,
(((N(EN_GrantCalc1003[[#This Row],[Average Weekly Earnings per Employee ]])*0.7)-N(EN_GrantCalc1003[[#This Row],[EI Benefit Rate]]))*N(EN_GrantCalc1003[[#This Row],[Reduction Rate]])))</f>
        <v>0</v>
      </c>
      <c r="J18" s="30">
        <f>N(EN_GrantCalc1003[[#This Row],[Weekly Supplement Payable ]])*N(EN_GrantCalc1003[[#This Row],[Number of Grant Weeks ]])</f>
        <v>0</v>
      </c>
      <c r="K18"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19" spans="1:11" x14ac:dyDescent="0.3">
      <c r="A19" s="25"/>
      <c r="B19" s="3"/>
      <c r="C19" s="3"/>
      <c r="D19" s="3"/>
      <c r="E19" s="34"/>
      <c r="F19" s="33"/>
      <c r="G19" s="1"/>
      <c r="H19" s="2"/>
      <c r="I19" s="29">
        <f>IF(((N(EN_GrantCalc1003[[#This Row],[Average Weekly Earnings per Employee ]])*0.7)&lt;N(EN_GrantCalc1003[[#This Row],[EI Benefit Rate]])),0,
(((N(EN_GrantCalc1003[[#This Row],[Average Weekly Earnings per Employee ]])*0.7)-N(EN_GrantCalc1003[[#This Row],[EI Benefit Rate]]))*N(EN_GrantCalc1003[[#This Row],[Reduction Rate]])))</f>
        <v>0</v>
      </c>
      <c r="J19" s="30">
        <f>N(EN_GrantCalc1003[[#This Row],[Weekly Supplement Payable ]])*N(EN_GrantCalc1003[[#This Row],[Number of Grant Weeks ]])</f>
        <v>0</v>
      </c>
      <c r="K19"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20" spans="1:11" x14ac:dyDescent="0.3">
      <c r="A20" s="25"/>
      <c r="B20" s="3"/>
      <c r="C20" s="3"/>
      <c r="D20" s="3"/>
      <c r="E20" s="34"/>
      <c r="F20" s="33"/>
      <c r="G20" s="1"/>
      <c r="H20" s="2"/>
      <c r="I20" s="29">
        <f>IF(((N(EN_GrantCalc1003[[#This Row],[Average Weekly Earnings per Employee ]])*0.7)&lt;N(EN_GrantCalc1003[[#This Row],[EI Benefit Rate]])),0,
(((N(EN_GrantCalc1003[[#This Row],[Average Weekly Earnings per Employee ]])*0.7)-N(EN_GrantCalc1003[[#This Row],[EI Benefit Rate]]))*N(EN_GrantCalc1003[[#This Row],[Reduction Rate]])))</f>
        <v>0</v>
      </c>
      <c r="J20" s="30">
        <f>N(EN_GrantCalc1003[[#This Row],[Weekly Supplement Payable ]])*N(EN_GrantCalc1003[[#This Row],[Number of Grant Weeks ]])</f>
        <v>0</v>
      </c>
      <c r="K20"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21" spans="1:11" x14ac:dyDescent="0.3">
      <c r="A21" s="25"/>
      <c r="B21" s="3"/>
      <c r="C21" s="3"/>
      <c r="D21" s="3"/>
      <c r="E21" s="34"/>
      <c r="F21" s="33"/>
      <c r="G21" s="1"/>
      <c r="H21" s="2"/>
      <c r="I21" s="29">
        <f>IF(((N(EN_GrantCalc1003[[#This Row],[Average Weekly Earnings per Employee ]])*0.7)&lt;N(EN_GrantCalc1003[[#This Row],[EI Benefit Rate]])),0,
(((N(EN_GrantCalc1003[[#This Row],[Average Weekly Earnings per Employee ]])*0.7)-N(EN_GrantCalc1003[[#This Row],[EI Benefit Rate]]))*N(EN_GrantCalc1003[[#This Row],[Reduction Rate]])))</f>
        <v>0</v>
      </c>
      <c r="J21" s="30">
        <f>N(EN_GrantCalc1003[[#This Row],[Weekly Supplement Payable ]])*N(EN_GrantCalc1003[[#This Row],[Number of Grant Weeks ]])</f>
        <v>0</v>
      </c>
      <c r="K21"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22" spans="1:11" x14ac:dyDescent="0.3">
      <c r="A22" s="25"/>
      <c r="B22" s="3"/>
      <c r="C22" s="3"/>
      <c r="D22" s="3"/>
      <c r="E22" s="34"/>
      <c r="F22" s="33"/>
      <c r="G22" s="1"/>
      <c r="H22" s="2"/>
      <c r="I22" s="29">
        <f>IF(((N(EN_GrantCalc1003[[#This Row],[Average Weekly Earnings per Employee ]])*0.7)&lt;N(EN_GrantCalc1003[[#This Row],[EI Benefit Rate]])),0,
(((N(EN_GrantCalc1003[[#This Row],[Average Weekly Earnings per Employee ]])*0.7)-N(EN_GrantCalc1003[[#This Row],[EI Benefit Rate]]))*N(EN_GrantCalc1003[[#This Row],[Reduction Rate]])))</f>
        <v>0</v>
      </c>
      <c r="J22" s="30">
        <f>N(EN_GrantCalc1003[[#This Row],[Weekly Supplement Payable ]])*N(EN_GrantCalc1003[[#This Row],[Number of Grant Weeks ]])</f>
        <v>0</v>
      </c>
      <c r="K22"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23" spans="1:11" x14ac:dyDescent="0.3">
      <c r="A23" s="25"/>
      <c r="B23" s="3"/>
      <c r="C23" s="3"/>
      <c r="D23" s="3"/>
      <c r="E23" s="34"/>
      <c r="F23" s="33"/>
      <c r="G23" s="1"/>
      <c r="H23" s="2"/>
      <c r="I23" s="29">
        <f>IF(((N(EN_GrantCalc1003[[#This Row],[Average Weekly Earnings per Employee ]])*0.7)&lt;N(EN_GrantCalc1003[[#This Row],[EI Benefit Rate]])),0,
(((N(EN_GrantCalc1003[[#This Row],[Average Weekly Earnings per Employee ]])*0.7)-N(EN_GrantCalc1003[[#This Row],[EI Benefit Rate]]))*N(EN_GrantCalc1003[[#This Row],[Reduction Rate]])))</f>
        <v>0</v>
      </c>
      <c r="J23" s="30">
        <f>N(EN_GrantCalc1003[[#This Row],[Weekly Supplement Payable ]])*N(EN_GrantCalc1003[[#This Row],[Number of Grant Weeks ]])</f>
        <v>0</v>
      </c>
      <c r="K23"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24" spans="1:11" x14ac:dyDescent="0.3">
      <c r="A24" s="25"/>
      <c r="B24" s="3"/>
      <c r="C24" s="3"/>
      <c r="D24" s="3"/>
      <c r="E24" s="34"/>
      <c r="F24" s="33"/>
      <c r="G24" s="1"/>
      <c r="H24" s="2"/>
      <c r="I24" s="29">
        <f>IF(((N(EN_GrantCalc1003[[#This Row],[Average Weekly Earnings per Employee ]])*0.7)&lt;N(EN_GrantCalc1003[[#This Row],[EI Benefit Rate]])),0,
(((N(EN_GrantCalc1003[[#This Row],[Average Weekly Earnings per Employee ]])*0.7)-N(EN_GrantCalc1003[[#This Row],[EI Benefit Rate]]))*N(EN_GrantCalc1003[[#This Row],[Reduction Rate]])))</f>
        <v>0</v>
      </c>
      <c r="J24" s="30">
        <f>N(EN_GrantCalc1003[[#This Row],[Weekly Supplement Payable ]])*N(EN_GrantCalc1003[[#This Row],[Number of Grant Weeks ]])</f>
        <v>0</v>
      </c>
      <c r="K24"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25" spans="1:11" x14ac:dyDescent="0.3">
      <c r="A25" s="25"/>
      <c r="B25" s="3"/>
      <c r="C25" s="3"/>
      <c r="D25" s="3"/>
      <c r="E25" s="34"/>
      <c r="F25" s="33"/>
      <c r="G25" s="1"/>
      <c r="H25" s="2"/>
      <c r="I25" s="29">
        <f>IF(((N(EN_GrantCalc1003[[#This Row],[Average Weekly Earnings per Employee ]])*0.7)&lt;N(EN_GrantCalc1003[[#This Row],[EI Benefit Rate]])),0,
(((N(EN_GrantCalc1003[[#This Row],[Average Weekly Earnings per Employee ]])*0.7)-N(EN_GrantCalc1003[[#This Row],[EI Benefit Rate]]))*N(EN_GrantCalc1003[[#This Row],[Reduction Rate]])))</f>
        <v>0</v>
      </c>
      <c r="J25" s="30">
        <f>N(EN_GrantCalc1003[[#This Row],[Weekly Supplement Payable ]])*N(EN_GrantCalc1003[[#This Row],[Number of Grant Weeks ]])</f>
        <v>0</v>
      </c>
      <c r="K25"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26" spans="1:11" x14ac:dyDescent="0.3">
      <c r="A26" s="25"/>
      <c r="B26" s="3"/>
      <c r="C26" s="3"/>
      <c r="D26" s="3"/>
      <c r="E26" s="34"/>
      <c r="F26" s="33"/>
      <c r="G26" s="1"/>
      <c r="H26" s="2"/>
      <c r="I26" s="29">
        <f>IF(((N(EN_GrantCalc1003[[#This Row],[Average Weekly Earnings per Employee ]])*0.7)&lt;N(EN_GrantCalc1003[[#This Row],[EI Benefit Rate]])),0,
(((N(EN_GrantCalc1003[[#This Row],[Average Weekly Earnings per Employee ]])*0.7)-N(EN_GrantCalc1003[[#This Row],[EI Benefit Rate]]))*N(EN_GrantCalc1003[[#This Row],[Reduction Rate]])))</f>
        <v>0</v>
      </c>
      <c r="J26" s="30">
        <f>N(EN_GrantCalc1003[[#This Row],[Weekly Supplement Payable ]])*N(EN_GrantCalc1003[[#This Row],[Number of Grant Weeks ]])</f>
        <v>0</v>
      </c>
      <c r="K26"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27" spans="1:11" x14ac:dyDescent="0.3">
      <c r="A27" s="25"/>
      <c r="B27" s="3"/>
      <c r="C27" s="3"/>
      <c r="D27" s="3"/>
      <c r="E27" s="34"/>
      <c r="F27" s="33"/>
      <c r="G27" s="1"/>
      <c r="H27" s="2"/>
      <c r="I27" s="29">
        <f>IF(((N(EN_GrantCalc1003[[#This Row],[Average Weekly Earnings per Employee ]])*0.7)&lt;N(EN_GrantCalc1003[[#This Row],[EI Benefit Rate]])),0,
(((N(EN_GrantCalc1003[[#This Row],[Average Weekly Earnings per Employee ]])*0.7)-N(EN_GrantCalc1003[[#This Row],[EI Benefit Rate]]))*N(EN_GrantCalc1003[[#This Row],[Reduction Rate]])))</f>
        <v>0</v>
      </c>
      <c r="J27" s="30">
        <f>N(EN_GrantCalc1003[[#This Row],[Weekly Supplement Payable ]])*N(EN_GrantCalc1003[[#This Row],[Number of Grant Weeks ]])</f>
        <v>0</v>
      </c>
      <c r="K27"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28" spans="1:11" x14ac:dyDescent="0.3">
      <c r="A28" s="25"/>
      <c r="B28" s="3"/>
      <c r="C28" s="3"/>
      <c r="D28" s="3"/>
      <c r="E28" s="34"/>
      <c r="F28" s="33"/>
      <c r="G28" s="1"/>
      <c r="H28" s="2"/>
      <c r="I28" s="29">
        <f>IF(((N(EN_GrantCalc1003[[#This Row],[Average Weekly Earnings per Employee ]])*0.7)&lt;N(EN_GrantCalc1003[[#This Row],[EI Benefit Rate]])),0,
(((N(EN_GrantCalc1003[[#This Row],[Average Weekly Earnings per Employee ]])*0.7)-N(EN_GrantCalc1003[[#This Row],[EI Benefit Rate]]))*N(EN_GrantCalc1003[[#This Row],[Reduction Rate]])))</f>
        <v>0</v>
      </c>
      <c r="J28" s="30">
        <f>N(EN_GrantCalc1003[[#This Row],[Weekly Supplement Payable ]])*N(EN_GrantCalc1003[[#This Row],[Number of Grant Weeks ]])</f>
        <v>0</v>
      </c>
      <c r="K28"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29" spans="1:11" x14ac:dyDescent="0.3">
      <c r="A29" s="25"/>
      <c r="B29" s="3"/>
      <c r="C29" s="3"/>
      <c r="D29" s="3"/>
      <c r="E29" s="34"/>
      <c r="F29" s="33"/>
      <c r="G29" s="1"/>
      <c r="H29" s="2"/>
      <c r="I29" s="29">
        <f>IF(((N(EN_GrantCalc1003[[#This Row],[Average Weekly Earnings per Employee ]])*0.7)&lt;N(EN_GrantCalc1003[[#This Row],[EI Benefit Rate]])),0,
(((N(EN_GrantCalc1003[[#This Row],[Average Weekly Earnings per Employee ]])*0.7)-N(EN_GrantCalc1003[[#This Row],[EI Benefit Rate]]))*N(EN_GrantCalc1003[[#This Row],[Reduction Rate]])))</f>
        <v>0</v>
      </c>
      <c r="J29" s="30">
        <f>N(EN_GrantCalc1003[[#This Row],[Weekly Supplement Payable ]])*N(EN_GrantCalc1003[[#This Row],[Number of Grant Weeks ]])</f>
        <v>0</v>
      </c>
      <c r="K29"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30" spans="1:11" x14ac:dyDescent="0.3">
      <c r="A30" s="25"/>
      <c r="B30" s="3"/>
      <c r="C30" s="3"/>
      <c r="D30" s="3"/>
      <c r="E30" s="34"/>
      <c r="F30" s="33"/>
      <c r="G30" s="1"/>
      <c r="H30" s="2"/>
      <c r="I30" s="29">
        <f>IF(((N(EN_GrantCalc1003[[#This Row],[Average Weekly Earnings per Employee ]])*0.7)&lt;N(EN_GrantCalc1003[[#This Row],[EI Benefit Rate]])),0,
(((N(EN_GrantCalc1003[[#This Row],[Average Weekly Earnings per Employee ]])*0.7)-N(EN_GrantCalc1003[[#This Row],[EI Benefit Rate]]))*N(EN_GrantCalc1003[[#This Row],[Reduction Rate]])))</f>
        <v>0</v>
      </c>
      <c r="J30" s="30">
        <f>N(EN_GrantCalc1003[[#This Row],[Weekly Supplement Payable ]])*N(EN_GrantCalc1003[[#This Row],[Number of Grant Weeks ]])</f>
        <v>0</v>
      </c>
      <c r="K30"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31" spans="1:11" x14ac:dyDescent="0.3">
      <c r="A31" s="25"/>
      <c r="B31" s="3"/>
      <c r="C31" s="3"/>
      <c r="D31" s="3"/>
      <c r="E31" s="34"/>
      <c r="F31" s="33"/>
      <c r="G31" s="1"/>
      <c r="H31" s="2"/>
      <c r="I31" s="29">
        <f>IF(((N(EN_GrantCalc1003[[#This Row],[Average Weekly Earnings per Employee ]])*0.7)&lt;N(EN_GrantCalc1003[[#This Row],[EI Benefit Rate]])),0,
(((N(EN_GrantCalc1003[[#This Row],[Average Weekly Earnings per Employee ]])*0.7)-N(EN_GrantCalc1003[[#This Row],[EI Benefit Rate]]))*N(EN_GrantCalc1003[[#This Row],[Reduction Rate]])))</f>
        <v>0</v>
      </c>
      <c r="J31" s="30">
        <f>N(EN_GrantCalc1003[[#This Row],[Weekly Supplement Payable ]])*N(EN_GrantCalc1003[[#This Row],[Number of Grant Weeks ]])</f>
        <v>0</v>
      </c>
      <c r="K31"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32" spans="1:11" x14ac:dyDescent="0.3">
      <c r="A32" s="25"/>
      <c r="B32" s="3"/>
      <c r="C32" s="3"/>
      <c r="D32" s="3"/>
      <c r="E32" s="34"/>
      <c r="F32" s="33"/>
      <c r="G32" s="1"/>
      <c r="H32" s="2"/>
      <c r="I32" s="29">
        <f>IF(((N(EN_GrantCalc1003[[#This Row],[Average Weekly Earnings per Employee ]])*0.7)&lt;N(EN_GrantCalc1003[[#This Row],[EI Benefit Rate]])),0,
(((N(EN_GrantCalc1003[[#This Row],[Average Weekly Earnings per Employee ]])*0.7)-N(EN_GrantCalc1003[[#This Row],[EI Benefit Rate]]))*N(EN_GrantCalc1003[[#This Row],[Reduction Rate]])))</f>
        <v>0</v>
      </c>
      <c r="J32" s="30">
        <f>N(EN_GrantCalc1003[[#This Row],[Weekly Supplement Payable ]])*N(EN_GrantCalc1003[[#This Row],[Number of Grant Weeks ]])</f>
        <v>0</v>
      </c>
      <c r="K32"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33" spans="1:11" x14ac:dyDescent="0.3">
      <c r="A33" s="25"/>
      <c r="B33" s="3"/>
      <c r="C33" s="3"/>
      <c r="D33" s="3"/>
      <c r="E33" s="34"/>
      <c r="F33" s="33"/>
      <c r="G33" s="1"/>
      <c r="H33" s="2"/>
      <c r="I33" s="29">
        <f>IF(((N(EN_GrantCalc1003[[#This Row],[Average Weekly Earnings per Employee ]])*0.7)&lt;N(EN_GrantCalc1003[[#This Row],[EI Benefit Rate]])),0,
(((N(EN_GrantCalc1003[[#This Row],[Average Weekly Earnings per Employee ]])*0.7)-N(EN_GrantCalc1003[[#This Row],[EI Benefit Rate]]))*N(EN_GrantCalc1003[[#This Row],[Reduction Rate]])))</f>
        <v>0</v>
      </c>
      <c r="J33" s="30">
        <f>N(EN_GrantCalc1003[[#This Row],[Weekly Supplement Payable ]])*N(EN_GrantCalc1003[[#This Row],[Number of Grant Weeks ]])</f>
        <v>0</v>
      </c>
      <c r="K33"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34" spans="1:11" x14ac:dyDescent="0.3">
      <c r="A34" s="25"/>
      <c r="B34" s="3"/>
      <c r="C34" s="3"/>
      <c r="D34" s="3"/>
      <c r="E34" s="34"/>
      <c r="F34" s="33"/>
      <c r="G34" s="1"/>
      <c r="H34" s="2"/>
      <c r="I34" s="29">
        <f>IF(((N(EN_GrantCalc1003[[#This Row],[Average Weekly Earnings per Employee ]])*0.7)&lt;N(EN_GrantCalc1003[[#This Row],[EI Benefit Rate]])),0,
(((N(EN_GrantCalc1003[[#This Row],[Average Weekly Earnings per Employee ]])*0.7)-N(EN_GrantCalc1003[[#This Row],[EI Benefit Rate]]))*N(EN_GrantCalc1003[[#This Row],[Reduction Rate]])))</f>
        <v>0</v>
      </c>
      <c r="J34" s="30">
        <f>N(EN_GrantCalc1003[[#This Row],[Weekly Supplement Payable ]])*N(EN_GrantCalc1003[[#This Row],[Number of Grant Weeks ]])</f>
        <v>0</v>
      </c>
      <c r="K34"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35" spans="1:11" x14ac:dyDescent="0.3">
      <c r="A35" s="25"/>
      <c r="B35" s="3"/>
      <c r="C35" s="3"/>
      <c r="D35" s="3"/>
      <c r="E35" s="34"/>
      <c r="F35" s="33"/>
      <c r="G35" s="1"/>
      <c r="H35" s="2"/>
      <c r="I35" s="29">
        <f>IF(((N(EN_GrantCalc1003[[#This Row],[Average Weekly Earnings per Employee ]])*0.7)&lt;N(EN_GrantCalc1003[[#This Row],[EI Benefit Rate]])),0,
(((N(EN_GrantCalc1003[[#This Row],[Average Weekly Earnings per Employee ]])*0.7)-N(EN_GrantCalc1003[[#This Row],[EI Benefit Rate]]))*N(EN_GrantCalc1003[[#This Row],[Reduction Rate]])))</f>
        <v>0</v>
      </c>
      <c r="J35" s="30">
        <f>N(EN_GrantCalc1003[[#This Row],[Weekly Supplement Payable ]])*N(EN_GrantCalc1003[[#This Row],[Number of Grant Weeks ]])</f>
        <v>0</v>
      </c>
      <c r="K35"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36" spans="1:11" x14ac:dyDescent="0.3">
      <c r="A36" s="25"/>
      <c r="B36" s="3"/>
      <c r="C36" s="3"/>
      <c r="D36" s="3"/>
      <c r="E36" s="34"/>
      <c r="F36" s="33"/>
      <c r="G36" s="1"/>
      <c r="H36" s="2"/>
      <c r="I36" s="29">
        <f>IF(((N(EN_GrantCalc1003[[#This Row],[Average Weekly Earnings per Employee ]])*0.7)&lt;N(EN_GrantCalc1003[[#This Row],[EI Benefit Rate]])),0,
(((N(EN_GrantCalc1003[[#This Row],[Average Weekly Earnings per Employee ]])*0.7)-N(EN_GrantCalc1003[[#This Row],[EI Benefit Rate]]))*N(EN_GrantCalc1003[[#This Row],[Reduction Rate]])))</f>
        <v>0</v>
      </c>
      <c r="J36" s="30">
        <f>N(EN_GrantCalc1003[[#This Row],[Weekly Supplement Payable ]])*N(EN_GrantCalc1003[[#This Row],[Number of Grant Weeks ]])</f>
        <v>0</v>
      </c>
      <c r="K36"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37" spans="1:11" x14ac:dyDescent="0.3">
      <c r="A37" s="25"/>
      <c r="B37" s="3"/>
      <c r="C37" s="3"/>
      <c r="D37" s="3"/>
      <c r="E37" s="34"/>
      <c r="F37" s="33"/>
      <c r="G37" s="1"/>
      <c r="H37" s="2"/>
      <c r="I37" s="29">
        <f>IF(((N(EN_GrantCalc1003[[#This Row],[Average Weekly Earnings per Employee ]])*0.7)&lt;N(EN_GrantCalc1003[[#This Row],[EI Benefit Rate]])),0,
(((N(EN_GrantCalc1003[[#This Row],[Average Weekly Earnings per Employee ]])*0.7)-N(EN_GrantCalc1003[[#This Row],[EI Benefit Rate]]))*N(EN_GrantCalc1003[[#This Row],[Reduction Rate]])))</f>
        <v>0</v>
      </c>
      <c r="J37" s="30">
        <f>N(EN_GrantCalc1003[[#This Row],[Weekly Supplement Payable ]])*N(EN_GrantCalc1003[[#This Row],[Number of Grant Weeks ]])</f>
        <v>0</v>
      </c>
      <c r="K37"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38" spans="1:11" x14ac:dyDescent="0.3">
      <c r="A38" s="25"/>
      <c r="B38" s="3"/>
      <c r="C38" s="3"/>
      <c r="D38" s="3"/>
      <c r="E38" s="34"/>
      <c r="F38" s="33"/>
      <c r="G38" s="1"/>
      <c r="H38" s="2"/>
      <c r="I38" s="29">
        <f>IF(((N(EN_GrantCalc1003[[#This Row],[Average Weekly Earnings per Employee ]])*0.7)&lt;N(EN_GrantCalc1003[[#This Row],[EI Benefit Rate]])),0,
(((N(EN_GrantCalc1003[[#This Row],[Average Weekly Earnings per Employee ]])*0.7)-N(EN_GrantCalc1003[[#This Row],[EI Benefit Rate]]))*N(EN_GrantCalc1003[[#This Row],[Reduction Rate]])))</f>
        <v>0</v>
      </c>
      <c r="J38" s="30">
        <f>N(EN_GrantCalc1003[[#This Row],[Weekly Supplement Payable ]])*N(EN_GrantCalc1003[[#This Row],[Number of Grant Weeks ]])</f>
        <v>0</v>
      </c>
      <c r="K38"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39" spans="1:11" x14ac:dyDescent="0.3">
      <c r="A39" s="25"/>
      <c r="B39" s="3"/>
      <c r="C39" s="3"/>
      <c r="D39" s="3"/>
      <c r="E39" s="34"/>
      <c r="F39" s="33"/>
      <c r="G39" s="1"/>
      <c r="H39" s="2"/>
      <c r="I39" s="29">
        <f>IF(((N(EN_GrantCalc1003[[#This Row],[Average Weekly Earnings per Employee ]])*0.7)&lt;N(EN_GrantCalc1003[[#This Row],[EI Benefit Rate]])),0,
(((N(EN_GrantCalc1003[[#This Row],[Average Weekly Earnings per Employee ]])*0.7)-N(EN_GrantCalc1003[[#This Row],[EI Benefit Rate]]))*N(EN_GrantCalc1003[[#This Row],[Reduction Rate]])))</f>
        <v>0</v>
      </c>
      <c r="J39" s="30">
        <f>N(EN_GrantCalc1003[[#This Row],[Weekly Supplement Payable ]])*N(EN_GrantCalc1003[[#This Row],[Number of Grant Weeks ]])</f>
        <v>0</v>
      </c>
      <c r="K39"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40" spans="1:11" x14ac:dyDescent="0.3">
      <c r="A40" s="25"/>
      <c r="B40" s="3"/>
      <c r="C40" s="3"/>
      <c r="D40" s="3"/>
      <c r="E40" s="34"/>
      <c r="F40" s="33"/>
      <c r="G40" s="1"/>
      <c r="H40" s="2"/>
      <c r="I40" s="29">
        <f>IF(((N(EN_GrantCalc1003[[#This Row],[Average Weekly Earnings per Employee ]])*0.7)&lt;N(EN_GrantCalc1003[[#This Row],[EI Benefit Rate]])),0,
(((N(EN_GrantCalc1003[[#This Row],[Average Weekly Earnings per Employee ]])*0.7)-N(EN_GrantCalc1003[[#This Row],[EI Benefit Rate]]))*N(EN_GrantCalc1003[[#This Row],[Reduction Rate]])))</f>
        <v>0</v>
      </c>
      <c r="J40" s="30">
        <f>N(EN_GrantCalc1003[[#This Row],[Weekly Supplement Payable ]])*N(EN_GrantCalc1003[[#This Row],[Number of Grant Weeks ]])</f>
        <v>0</v>
      </c>
      <c r="K40"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41" spans="1:11" x14ac:dyDescent="0.3">
      <c r="A41" s="25"/>
      <c r="B41" s="3"/>
      <c r="C41" s="3"/>
      <c r="D41" s="3"/>
      <c r="E41" s="34"/>
      <c r="F41" s="33"/>
      <c r="G41" s="1"/>
      <c r="H41" s="2"/>
      <c r="I41" s="29">
        <f>IF(((N(EN_GrantCalc1003[[#This Row],[Average Weekly Earnings per Employee ]])*0.7)&lt;N(EN_GrantCalc1003[[#This Row],[EI Benefit Rate]])),0,
(((N(EN_GrantCalc1003[[#This Row],[Average Weekly Earnings per Employee ]])*0.7)-N(EN_GrantCalc1003[[#This Row],[EI Benefit Rate]]))*N(EN_GrantCalc1003[[#This Row],[Reduction Rate]])))</f>
        <v>0</v>
      </c>
      <c r="J41" s="30">
        <f>N(EN_GrantCalc1003[[#This Row],[Weekly Supplement Payable ]])*N(EN_GrantCalc1003[[#This Row],[Number of Grant Weeks ]])</f>
        <v>0</v>
      </c>
      <c r="K41"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42" spans="1:11" x14ac:dyDescent="0.3">
      <c r="A42" s="25"/>
      <c r="B42" s="3"/>
      <c r="C42" s="3"/>
      <c r="D42" s="3"/>
      <c r="E42" s="34"/>
      <c r="F42" s="33"/>
      <c r="G42" s="1"/>
      <c r="H42" s="2"/>
      <c r="I42" s="29">
        <f>IF(((N(EN_GrantCalc1003[[#This Row],[Average Weekly Earnings per Employee ]])*0.7)&lt;N(EN_GrantCalc1003[[#This Row],[EI Benefit Rate]])),0,
(((N(EN_GrantCalc1003[[#This Row],[Average Weekly Earnings per Employee ]])*0.7)-N(EN_GrantCalc1003[[#This Row],[EI Benefit Rate]]))*N(EN_GrantCalc1003[[#This Row],[Reduction Rate]])))</f>
        <v>0</v>
      </c>
      <c r="J42" s="30">
        <f>N(EN_GrantCalc1003[[#This Row],[Weekly Supplement Payable ]])*N(EN_GrantCalc1003[[#This Row],[Number of Grant Weeks ]])</f>
        <v>0</v>
      </c>
      <c r="K42"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43" spans="1:11" x14ac:dyDescent="0.3">
      <c r="A43" s="25"/>
      <c r="B43" s="3"/>
      <c r="C43" s="3"/>
      <c r="D43" s="3"/>
      <c r="E43" s="34"/>
      <c r="F43" s="33"/>
      <c r="G43" s="1"/>
      <c r="H43" s="2"/>
      <c r="I43" s="29">
        <f>IF(((N(EN_GrantCalc1003[[#This Row],[Average Weekly Earnings per Employee ]])*0.7)&lt;N(EN_GrantCalc1003[[#This Row],[EI Benefit Rate]])),0,
(((N(EN_GrantCalc1003[[#This Row],[Average Weekly Earnings per Employee ]])*0.7)-N(EN_GrantCalc1003[[#This Row],[EI Benefit Rate]]))*N(EN_GrantCalc1003[[#This Row],[Reduction Rate]])))</f>
        <v>0</v>
      </c>
      <c r="J43" s="30">
        <f>N(EN_GrantCalc1003[[#This Row],[Weekly Supplement Payable ]])*N(EN_GrantCalc1003[[#This Row],[Number of Grant Weeks ]])</f>
        <v>0</v>
      </c>
      <c r="K43"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44" spans="1:11" x14ac:dyDescent="0.3">
      <c r="A44" s="25"/>
      <c r="B44" s="3"/>
      <c r="C44" s="3"/>
      <c r="D44" s="3"/>
      <c r="E44" s="34"/>
      <c r="F44" s="33"/>
      <c r="G44" s="1"/>
      <c r="H44" s="2"/>
      <c r="I44" s="29">
        <f>IF(((N(EN_GrantCalc1003[[#This Row],[Average Weekly Earnings per Employee ]])*0.7)&lt;N(EN_GrantCalc1003[[#This Row],[EI Benefit Rate]])),0,
(((N(EN_GrantCalc1003[[#This Row],[Average Weekly Earnings per Employee ]])*0.7)-N(EN_GrantCalc1003[[#This Row],[EI Benefit Rate]]))*N(EN_GrantCalc1003[[#This Row],[Reduction Rate]])))</f>
        <v>0</v>
      </c>
      <c r="J44" s="30">
        <f>N(EN_GrantCalc1003[[#This Row],[Weekly Supplement Payable ]])*N(EN_GrantCalc1003[[#This Row],[Number of Grant Weeks ]])</f>
        <v>0</v>
      </c>
      <c r="K44"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45" spans="1:11" x14ac:dyDescent="0.3">
      <c r="A45" s="25"/>
      <c r="B45" s="3"/>
      <c r="C45" s="3"/>
      <c r="D45" s="3"/>
      <c r="E45" s="34"/>
      <c r="F45" s="33"/>
      <c r="G45" s="1"/>
      <c r="H45" s="2"/>
      <c r="I45" s="29">
        <f>IF(((N(EN_GrantCalc1003[[#This Row],[Average Weekly Earnings per Employee ]])*0.7)&lt;N(EN_GrantCalc1003[[#This Row],[EI Benefit Rate]])),0,
(((N(EN_GrantCalc1003[[#This Row],[Average Weekly Earnings per Employee ]])*0.7)-N(EN_GrantCalc1003[[#This Row],[EI Benefit Rate]]))*N(EN_GrantCalc1003[[#This Row],[Reduction Rate]])))</f>
        <v>0</v>
      </c>
      <c r="J45" s="30">
        <f>N(EN_GrantCalc1003[[#This Row],[Weekly Supplement Payable ]])*N(EN_GrantCalc1003[[#This Row],[Number of Grant Weeks ]])</f>
        <v>0</v>
      </c>
      <c r="K45"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46" spans="1:11" x14ac:dyDescent="0.3">
      <c r="A46" s="25"/>
      <c r="B46" s="3"/>
      <c r="C46" s="3"/>
      <c r="D46" s="3"/>
      <c r="E46" s="34"/>
      <c r="F46" s="33"/>
      <c r="G46" s="1"/>
      <c r="H46" s="2"/>
      <c r="I46" s="29">
        <f>IF(((N(EN_GrantCalc1003[[#This Row],[Average Weekly Earnings per Employee ]])*0.7)&lt;N(EN_GrantCalc1003[[#This Row],[EI Benefit Rate]])),0,
(((N(EN_GrantCalc1003[[#This Row],[Average Weekly Earnings per Employee ]])*0.7)-N(EN_GrantCalc1003[[#This Row],[EI Benefit Rate]]))*N(EN_GrantCalc1003[[#This Row],[Reduction Rate]])))</f>
        <v>0</v>
      </c>
      <c r="J46" s="30">
        <f>N(EN_GrantCalc1003[[#This Row],[Weekly Supplement Payable ]])*N(EN_GrantCalc1003[[#This Row],[Number of Grant Weeks ]])</f>
        <v>0</v>
      </c>
      <c r="K46"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47" spans="1:11" x14ac:dyDescent="0.3">
      <c r="A47" s="25"/>
      <c r="B47" s="3"/>
      <c r="C47" s="3"/>
      <c r="D47" s="3"/>
      <c r="E47" s="34"/>
      <c r="F47" s="33"/>
      <c r="G47" s="1"/>
      <c r="H47" s="2"/>
      <c r="I47" s="29">
        <f>IF(((N(EN_GrantCalc1003[[#This Row],[Average Weekly Earnings per Employee ]])*0.7)&lt;N(EN_GrantCalc1003[[#This Row],[EI Benefit Rate]])),0,
(((N(EN_GrantCalc1003[[#This Row],[Average Weekly Earnings per Employee ]])*0.7)-N(EN_GrantCalc1003[[#This Row],[EI Benefit Rate]]))*N(EN_GrantCalc1003[[#This Row],[Reduction Rate]])))</f>
        <v>0</v>
      </c>
      <c r="J47" s="30">
        <f>N(EN_GrantCalc1003[[#This Row],[Weekly Supplement Payable ]])*N(EN_GrantCalc1003[[#This Row],[Number of Grant Weeks ]])</f>
        <v>0</v>
      </c>
      <c r="K47"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48" spans="1:11" x14ac:dyDescent="0.3">
      <c r="A48" s="25"/>
      <c r="B48" s="3"/>
      <c r="C48" s="3"/>
      <c r="D48" s="3"/>
      <c r="E48" s="34"/>
      <c r="F48" s="33"/>
      <c r="G48" s="1"/>
      <c r="H48" s="2"/>
      <c r="I48" s="29">
        <f>IF(((N(EN_GrantCalc1003[[#This Row],[Average Weekly Earnings per Employee ]])*0.7)&lt;N(EN_GrantCalc1003[[#This Row],[EI Benefit Rate]])),0,
(((N(EN_GrantCalc1003[[#This Row],[Average Weekly Earnings per Employee ]])*0.7)-N(EN_GrantCalc1003[[#This Row],[EI Benefit Rate]]))*N(EN_GrantCalc1003[[#This Row],[Reduction Rate]])))</f>
        <v>0</v>
      </c>
      <c r="J48" s="30">
        <f>N(EN_GrantCalc1003[[#This Row],[Weekly Supplement Payable ]])*N(EN_GrantCalc1003[[#This Row],[Number of Grant Weeks ]])</f>
        <v>0</v>
      </c>
      <c r="K48"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49" spans="1:11" x14ac:dyDescent="0.3">
      <c r="A49" s="25"/>
      <c r="B49" s="3"/>
      <c r="C49" s="3"/>
      <c r="D49" s="3"/>
      <c r="E49" s="34"/>
      <c r="F49" s="33"/>
      <c r="G49" s="1"/>
      <c r="H49" s="2"/>
      <c r="I49" s="29">
        <f>IF(((N(EN_GrantCalc1003[[#This Row],[Average Weekly Earnings per Employee ]])*0.7)&lt;N(EN_GrantCalc1003[[#This Row],[EI Benefit Rate]])),0,
(((N(EN_GrantCalc1003[[#This Row],[Average Weekly Earnings per Employee ]])*0.7)-N(EN_GrantCalc1003[[#This Row],[EI Benefit Rate]]))*N(EN_GrantCalc1003[[#This Row],[Reduction Rate]])))</f>
        <v>0</v>
      </c>
      <c r="J49" s="30">
        <f>N(EN_GrantCalc1003[[#This Row],[Weekly Supplement Payable ]])*N(EN_GrantCalc1003[[#This Row],[Number of Grant Weeks ]])</f>
        <v>0</v>
      </c>
      <c r="K49"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50" spans="1:11" x14ac:dyDescent="0.3">
      <c r="A50" s="25"/>
      <c r="B50" s="3"/>
      <c r="C50" s="3"/>
      <c r="D50" s="3"/>
      <c r="E50" s="34"/>
      <c r="F50" s="33"/>
      <c r="G50" s="1"/>
      <c r="H50" s="2"/>
      <c r="I50" s="29">
        <f>IF(((N(EN_GrantCalc1003[[#This Row],[Average Weekly Earnings per Employee ]])*0.7)&lt;N(EN_GrantCalc1003[[#This Row],[EI Benefit Rate]])),0,
(((N(EN_GrantCalc1003[[#This Row],[Average Weekly Earnings per Employee ]])*0.7)-N(EN_GrantCalc1003[[#This Row],[EI Benefit Rate]]))*N(EN_GrantCalc1003[[#This Row],[Reduction Rate]])))</f>
        <v>0</v>
      </c>
      <c r="J50" s="30">
        <f>N(EN_GrantCalc1003[[#This Row],[Weekly Supplement Payable ]])*N(EN_GrantCalc1003[[#This Row],[Number of Grant Weeks ]])</f>
        <v>0</v>
      </c>
      <c r="K50"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51" spans="1:11" x14ac:dyDescent="0.3">
      <c r="A51" s="25"/>
      <c r="B51" s="3"/>
      <c r="C51" s="3"/>
      <c r="D51" s="3"/>
      <c r="E51" s="34"/>
      <c r="F51" s="33"/>
      <c r="G51" s="1"/>
      <c r="H51" s="2"/>
      <c r="I51" s="29">
        <f>IF(((N(EN_GrantCalc1003[[#This Row],[Average Weekly Earnings per Employee ]])*0.7)&lt;N(EN_GrantCalc1003[[#This Row],[EI Benefit Rate]])),0,
(((N(EN_GrantCalc1003[[#This Row],[Average Weekly Earnings per Employee ]])*0.7)-N(EN_GrantCalc1003[[#This Row],[EI Benefit Rate]]))*N(EN_GrantCalc1003[[#This Row],[Reduction Rate]])))</f>
        <v>0</v>
      </c>
      <c r="J51" s="30">
        <f>N(EN_GrantCalc1003[[#This Row],[Weekly Supplement Payable ]])*N(EN_GrantCalc1003[[#This Row],[Number of Grant Weeks ]])</f>
        <v>0</v>
      </c>
      <c r="K51"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52" spans="1:11" x14ac:dyDescent="0.3">
      <c r="A52" s="25"/>
      <c r="B52" s="3"/>
      <c r="C52" s="3"/>
      <c r="D52" s="3"/>
      <c r="E52" s="34"/>
      <c r="F52" s="33"/>
      <c r="G52" s="1"/>
      <c r="H52" s="2"/>
      <c r="I52" s="29">
        <f>IF(((N(EN_GrantCalc1003[[#This Row],[Average Weekly Earnings per Employee ]])*0.7)&lt;N(EN_GrantCalc1003[[#This Row],[EI Benefit Rate]])),0,
(((N(EN_GrantCalc1003[[#This Row],[Average Weekly Earnings per Employee ]])*0.7)-N(EN_GrantCalc1003[[#This Row],[EI Benefit Rate]]))*N(EN_GrantCalc1003[[#This Row],[Reduction Rate]])))</f>
        <v>0</v>
      </c>
      <c r="J52" s="30">
        <f>N(EN_GrantCalc1003[[#This Row],[Weekly Supplement Payable ]])*N(EN_GrantCalc1003[[#This Row],[Number of Grant Weeks ]])</f>
        <v>0</v>
      </c>
      <c r="K52"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53" spans="1:11" x14ac:dyDescent="0.3">
      <c r="A53" s="25"/>
      <c r="B53" s="3"/>
      <c r="C53" s="3"/>
      <c r="D53" s="3"/>
      <c r="E53" s="34"/>
      <c r="F53" s="33"/>
      <c r="G53" s="1"/>
      <c r="H53" s="2"/>
      <c r="I53" s="29">
        <f>IF(((N(EN_GrantCalc1003[[#This Row],[Average Weekly Earnings per Employee ]])*0.7)&lt;N(EN_GrantCalc1003[[#This Row],[EI Benefit Rate]])),0,
(((N(EN_GrantCalc1003[[#This Row],[Average Weekly Earnings per Employee ]])*0.7)-N(EN_GrantCalc1003[[#This Row],[EI Benefit Rate]]))*N(EN_GrantCalc1003[[#This Row],[Reduction Rate]])))</f>
        <v>0</v>
      </c>
      <c r="J53" s="30">
        <f>N(EN_GrantCalc1003[[#This Row],[Weekly Supplement Payable ]])*N(EN_GrantCalc1003[[#This Row],[Number of Grant Weeks ]])</f>
        <v>0</v>
      </c>
      <c r="K53"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54" spans="1:11" x14ac:dyDescent="0.3">
      <c r="A54" s="25"/>
      <c r="B54" s="3"/>
      <c r="C54" s="3"/>
      <c r="D54" s="3"/>
      <c r="E54" s="34"/>
      <c r="F54" s="33"/>
      <c r="G54" s="1"/>
      <c r="H54" s="2"/>
      <c r="I54" s="29">
        <f>IF(((N(EN_GrantCalc1003[[#This Row],[Average Weekly Earnings per Employee ]])*0.7)&lt;N(EN_GrantCalc1003[[#This Row],[EI Benefit Rate]])),0,
(((N(EN_GrantCalc1003[[#This Row],[Average Weekly Earnings per Employee ]])*0.7)-N(EN_GrantCalc1003[[#This Row],[EI Benefit Rate]]))*N(EN_GrantCalc1003[[#This Row],[Reduction Rate]])))</f>
        <v>0</v>
      </c>
      <c r="J54" s="30">
        <f>N(EN_GrantCalc1003[[#This Row],[Weekly Supplement Payable ]])*N(EN_GrantCalc1003[[#This Row],[Number of Grant Weeks ]])</f>
        <v>0</v>
      </c>
      <c r="K54"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55" spans="1:11" x14ac:dyDescent="0.3">
      <c r="A55" s="25"/>
      <c r="B55" s="3"/>
      <c r="C55" s="3"/>
      <c r="D55" s="3"/>
      <c r="E55" s="34"/>
      <c r="F55" s="33"/>
      <c r="G55" s="1"/>
      <c r="H55" s="2"/>
      <c r="I55" s="29">
        <f>IF(((N(EN_GrantCalc1003[[#This Row],[Average Weekly Earnings per Employee ]])*0.7)&lt;N(EN_GrantCalc1003[[#This Row],[EI Benefit Rate]])),0,
(((N(EN_GrantCalc1003[[#This Row],[Average Weekly Earnings per Employee ]])*0.7)-N(EN_GrantCalc1003[[#This Row],[EI Benefit Rate]]))*N(EN_GrantCalc1003[[#This Row],[Reduction Rate]])))</f>
        <v>0</v>
      </c>
      <c r="J55" s="30">
        <f>N(EN_GrantCalc1003[[#This Row],[Weekly Supplement Payable ]])*N(EN_GrantCalc1003[[#This Row],[Number of Grant Weeks ]])</f>
        <v>0</v>
      </c>
      <c r="K55"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56" spans="1:11" x14ac:dyDescent="0.3">
      <c r="A56" s="25"/>
      <c r="B56" s="3"/>
      <c r="C56" s="3"/>
      <c r="D56" s="3"/>
      <c r="E56" s="34"/>
      <c r="F56" s="33"/>
      <c r="G56" s="1"/>
      <c r="H56" s="2"/>
      <c r="I56" s="29">
        <f>IF(((N(EN_GrantCalc1003[[#This Row],[Average Weekly Earnings per Employee ]])*0.7)&lt;N(EN_GrantCalc1003[[#This Row],[EI Benefit Rate]])),0,
(((N(EN_GrantCalc1003[[#This Row],[Average Weekly Earnings per Employee ]])*0.7)-N(EN_GrantCalc1003[[#This Row],[EI Benefit Rate]]))*N(EN_GrantCalc1003[[#This Row],[Reduction Rate]])))</f>
        <v>0</v>
      </c>
      <c r="J56" s="30">
        <f>N(EN_GrantCalc1003[[#This Row],[Weekly Supplement Payable ]])*N(EN_GrantCalc1003[[#This Row],[Number of Grant Weeks ]])</f>
        <v>0</v>
      </c>
      <c r="K56"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57" spans="1:11" x14ac:dyDescent="0.3">
      <c r="A57" s="25"/>
      <c r="B57" s="3"/>
      <c r="C57" s="3"/>
      <c r="D57" s="3"/>
      <c r="E57" s="34"/>
      <c r="F57" s="33"/>
      <c r="G57" s="1"/>
      <c r="H57" s="2"/>
      <c r="I57" s="29">
        <f>IF(((N(EN_GrantCalc1003[[#This Row],[Average Weekly Earnings per Employee ]])*0.7)&lt;N(EN_GrantCalc1003[[#This Row],[EI Benefit Rate]])),0,
(((N(EN_GrantCalc1003[[#This Row],[Average Weekly Earnings per Employee ]])*0.7)-N(EN_GrantCalc1003[[#This Row],[EI Benefit Rate]]))*N(EN_GrantCalc1003[[#This Row],[Reduction Rate]])))</f>
        <v>0</v>
      </c>
      <c r="J57" s="30">
        <f>N(EN_GrantCalc1003[[#This Row],[Weekly Supplement Payable ]])*N(EN_GrantCalc1003[[#This Row],[Number of Grant Weeks ]])</f>
        <v>0</v>
      </c>
      <c r="K57"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58" spans="1:11" x14ac:dyDescent="0.3">
      <c r="A58" s="25"/>
      <c r="B58" s="3"/>
      <c r="C58" s="3"/>
      <c r="D58" s="3"/>
      <c r="E58" s="34"/>
      <c r="F58" s="33"/>
      <c r="G58" s="1"/>
      <c r="H58" s="2"/>
      <c r="I58" s="29">
        <f>IF(((N(EN_GrantCalc1003[[#This Row],[Average Weekly Earnings per Employee ]])*0.7)&lt;N(EN_GrantCalc1003[[#This Row],[EI Benefit Rate]])),0,
(((N(EN_GrantCalc1003[[#This Row],[Average Weekly Earnings per Employee ]])*0.7)-N(EN_GrantCalc1003[[#This Row],[EI Benefit Rate]]))*N(EN_GrantCalc1003[[#This Row],[Reduction Rate]])))</f>
        <v>0</v>
      </c>
      <c r="J58" s="30">
        <f>N(EN_GrantCalc1003[[#This Row],[Weekly Supplement Payable ]])*N(EN_GrantCalc1003[[#This Row],[Number of Grant Weeks ]])</f>
        <v>0</v>
      </c>
      <c r="K58"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59" spans="1:11" x14ac:dyDescent="0.3">
      <c r="A59" s="25"/>
      <c r="B59" s="3"/>
      <c r="C59" s="3"/>
      <c r="D59" s="3"/>
      <c r="E59" s="34"/>
      <c r="F59" s="33"/>
      <c r="G59" s="1"/>
      <c r="H59" s="2"/>
      <c r="I59" s="29">
        <f>IF(((N(EN_GrantCalc1003[[#This Row],[Average Weekly Earnings per Employee ]])*0.7)&lt;N(EN_GrantCalc1003[[#This Row],[EI Benefit Rate]])),0,
(((N(EN_GrantCalc1003[[#This Row],[Average Weekly Earnings per Employee ]])*0.7)-N(EN_GrantCalc1003[[#This Row],[EI Benefit Rate]]))*N(EN_GrantCalc1003[[#This Row],[Reduction Rate]])))</f>
        <v>0</v>
      </c>
      <c r="J59" s="30">
        <f>N(EN_GrantCalc1003[[#This Row],[Weekly Supplement Payable ]])*N(EN_GrantCalc1003[[#This Row],[Number of Grant Weeks ]])</f>
        <v>0</v>
      </c>
      <c r="K59"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60" spans="1:11" x14ac:dyDescent="0.3">
      <c r="A60" s="25"/>
      <c r="B60" s="3"/>
      <c r="C60" s="3"/>
      <c r="D60" s="3"/>
      <c r="E60" s="34"/>
      <c r="F60" s="33"/>
      <c r="G60" s="1"/>
      <c r="H60" s="2"/>
      <c r="I60" s="29">
        <f>IF(((N(EN_GrantCalc1003[[#This Row],[Average Weekly Earnings per Employee ]])*0.7)&lt;N(EN_GrantCalc1003[[#This Row],[EI Benefit Rate]])),0,
(((N(EN_GrantCalc1003[[#This Row],[Average Weekly Earnings per Employee ]])*0.7)-N(EN_GrantCalc1003[[#This Row],[EI Benefit Rate]]))*N(EN_GrantCalc1003[[#This Row],[Reduction Rate]])))</f>
        <v>0</v>
      </c>
      <c r="J60" s="30">
        <f>N(EN_GrantCalc1003[[#This Row],[Weekly Supplement Payable ]])*N(EN_GrantCalc1003[[#This Row],[Number of Grant Weeks ]])</f>
        <v>0</v>
      </c>
      <c r="K60"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61" spans="1:11" x14ac:dyDescent="0.3">
      <c r="A61" s="25"/>
      <c r="B61" s="3"/>
      <c r="C61" s="3"/>
      <c r="D61" s="3"/>
      <c r="E61" s="34"/>
      <c r="F61" s="33"/>
      <c r="G61" s="1"/>
      <c r="H61" s="2"/>
      <c r="I61" s="29">
        <f>IF(((N(EN_GrantCalc1003[[#This Row],[Average Weekly Earnings per Employee ]])*0.7)&lt;N(EN_GrantCalc1003[[#This Row],[EI Benefit Rate]])),0,
(((N(EN_GrantCalc1003[[#This Row],[Average Weekly Earnings per Employee ]])*0.7)-N(EN_GrantCalc1003[[#This Row],[EI Benefit Rate]]))*N(EN_GrantCalc1003[[#This Row],[Reduction Rate]])))</f>
        <v>0</v>
      </c>
      <c r="J61" s="30">
        <f>N(EN_GrantCalc1003[[#This Row],[Weekly Supplement Payable ]])*N(EN_GrantCalc1003[[#This Row],[Number of Grant Weeks ]])</f>
        <v>0</v>
      </c>
      <c r="K61"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62" spans="1:11" x14ac:dyDescent="0.3">
      <c r="A62" s="25"/>
      <c r="B62" s="3"/>
      <c r="C62" s="3"/>
      <c r="D62" s="3"/>
      <c r="E62" s="34"/>
      <c r="F62" s="33"/>
      <c r="G62" s="1"/>
      <c r="H62" s="2"/>
      <c r="I62" s="29">
        <f>IF(((N(EN_GrantCalc1003[[#This Row],[Average Weekly Earnings per Employee ]])*0.7)&lt;N(EN_GrantCalc1003[[#This Row],[EI Benefit Rate]])),0,
(((N(EN_GrantCalc1003[[#This Row],[Average Weekly Earnings per Employee ]])*0.7)-N(EN_GrantCalc1003[[#This Row],[EI Benefit Rate]]))*N(EN_GrantCalc1003[[#This Row],[Reduction Rate]])))</f>
        <v>0</v>
      </c>
      <c r="J62" s="30">
        <f>N(EN_GrantCalc1003[[#This Row],[Weekly Supplement Payable ]])*N(EN_GrantCalc1003[[#This Row],[Number of Grant Weeks ]])</f>
        <v>0</v>
      </c>
      <c r="K62"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63" spans="1:11" x14ac:dyDescent="0.3">
      <c r="A63" s="25"/>
      <c r="B63" s="3"/>
      <c r="C63" s="3"/>
      <c r="D63" s="3"/>
      <c r="E63" s="34"/>
      <c r="F63" s="33"/>
      <c r="G63" s="1"/>
      <c r="H63" s="2"/>
      <c r="I63" s="29">
        <f>IF(((N(EN_GrantCalc1003[[#This Row],[Average Weekly Earnings per Employee ]])*0.7)&lt;N(EN_GrantCalc1003[[#This Row],[EI Benefit Rate]])),0,
(((N(EN_GrantCalc1003[[#This Row],[Average Weekly Earnings per Employee ]])*0.7)-N(EN_GrantCalc1003[[#This Row],[EI Benefit Rate]]))*N(EN_GrantCalc1003[[#This Row],[Reduction Rate]])))</f>
        <v>0</v>
      </c>
      <c r="J63" s="30">
        <f>N(EN_GrantCalc1003[[#This Row],[Weekly Supplement Payable ]])*N(EN_GrantCalc1003[[#This Row],[Number of Grant Weeks ]])</f>
        <v>0</v>
      </c>
      <c r="K63"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64" spans="1:11" x14ac:dyDescent="0.3">
      <c r="A64" s="25"/>
      <c r="B64" s="3"/>
      <c r="C64" s="3"/>
      <c r="D64" s="3"/>
      <c r="E64" s="34"/>
      <c r="F64" s="33"/>
      <c r="G64" s="1"/>
      <c r="H64" s="2"/>
      <c r="I64" s="29">
        <f>IF(((N(EN_GrantCalc1003[[#This Row],[Average Weekly Earnings per Employee ]])*0.7)&lt;N(EN_GrantCalc1003[[#This Row],[EI Benefit Rate]])),0,
(((N(EN_GrantCalc1003[[#This Row],[Average Weekly Earnings per Employee ]])*0.7)-N(EN_GrantCalc1003[[#This Row],[EI Benefit Rate]]))*N(EN_GrantCalc1003[[#This Row],[Reduction Rate]])))</f>
        <v>0</v>
      </c>
      <c r="J64" s="30">
        <f>N(EN_GrantCalc1003[[#This Row],[Weekly Supplement Payable ]])*N(EN_GrantCalc1003[[#This Row],[Number of Grant Weeks ]])</f>
        <v>0</v>
      </c>
      <c r="K64"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65" spans="1:11" x14ac:dyDescent="0.3">
      <c r="A65" s="25"/>
      <c r="B65" s="3"/>
      <c r="C65" s="3"/>
      <c r="D65" s="3"/>
      <c r="E65" s="34"/>
      <c r="F65" s="33"/>
      <c r="G65" s="1"/>
      <c r="H65" s="2"/>
      <c r="I65" s="29">
        <f>IF(((N(EN_GrantCalc1003[[#This Row],[Average Weekly Earnings per Employee ]])*0.7)&lt;N(EN_GrantCalc1003[[#This Row],[EI Benefit Rate]])),0,
(((N(EN_GrantCalc1003[[#This Row],[Average Weekly Earnings per Employee ]])*0.7)-N(EN_GrantCalc1003[[#This Row],[EI Benefit Rate]]))*N(EN_GrantCalc1003[[#This Row],[Reduction Rate]])))</f>
        <v>0</v>
      </c>
      <c r="J65" s="30">
        <f>N(EN_GrantCalc1003[[#This Row],[Weekly Supplement Payable ]])*N(EN_GrantCalc1003[[#This Row],[Number of Grant Weeks ]])</f>
        <v>0</v>
      </c>
      <c r="K65"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66" spans="1:11" x14ac:dyDescent="0.3">
      <c r="A66" s="25"/>
      <c r="B66" s="3"/>
      <c r="C66" s="3"/>
      <c r="D66" s="3"/>
      <c r="E66" s="34"/>
      <c r="F66" s="33"/>
      <c r="G66" s="1"/>
      <c r="H66" s="2"/>
      <c r="I66" s="29">
        <f>IF(((N(EN_GrantCalc1003[[#This Row],[Average Weekly Earnings per Employee ]])*0.7)&lt;N(EN_GrantCalc1003[[#This Row],[EI Benefit Rate]])),0,
(((N(EN_GrantCalc1003[[#This Row],[Average Weekly Earnings per Employee ]])*0.7)-N(EN_GrantCalc1003[[#This Row],[EI Benefit Rate]]))*N(EN_GrantCalc1003[[#This Row],[Reduction Rate]])))</f>
        <v>0</v>
      </c>
      <c r="J66" s="30">
        <f>N(EN_GrantCalc1003[[#This Row],[Weekly Supplement Payable ]])*N(EN_GrantCalc1003[[#This Row],[Number of Grant Weeks ]])</f>
        <v>0</v>
      </c>
      <c r="K66"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67" spans="1:11" x14ac:dyDescent="0.3">
      <c r="A67" s="25"/>
      <c r="B67" s="3"/>
      <c r="C67" s="3"/>
      <c r="D67" s="3"/>
      <c r="E67" s="34"/>
      <c r="F67" s="33"/>
      <c r="G67" s="1"/>
      <c r="H67" s="2"/>
      <c r="I67" s="29">
        <f>IF(((N(EN_GrantCalc1003[[#This Row],[Average Weekly Earnings per Employee ]])*0.7)&lt;N(EN_GrantCalc1003[[#This Row],[EI Benefit Rate]])),0,
(((N(EN_GrantCalc1003[[#This Row],[Average Weekly Earnings per Employee ]])*0.7)-N(EN_GrantCalc1003[[#This Row],[EI Benefit Rate]]))*N(EN_GrantCalc1003[[#This Row],[Reduction Rate]])))</f>
        <v>0</v>
      </c>
      <c r="J67" s="30">
        <f>N(EN_GrantCalc1003[[#This Row],[Weekly Supplement Payable ]])*N(EN_GrantCalc1003[[#This Row],[Number of Grant Weeks ]])</f>
        <v>0</v>
      </c>
      <c r="K67"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68" spans="1:11" x14ac:dyDescent="0.3">
      <c r="A68" s="25"/>
      <c r="B68" s="3"/>
      <c r="C68" s="3"/>
      <c r="D68" s="3"/>
      <c r="E68" s="34"/>
      <c r="F68" s="33"/>
      <c r="G68" s="1"/>
      <c r="H68" s="2"/>
      <c r="I68" s="29">
        <f>IF(((N(EN_GrantCalc1003[[#This Row],[Average Weekly Earnings per Employee ]])*0.7)&lt;N(EN_GrantCalc1003[[#This Row],[EI Benefit Rate]])),0,
(((N(EN_GrantCalc1003[[#This Row],[Average Weekly Earnings per Employee ]])*0.7)-N(EN_GrantCalc1003[[#This Row],[EI Benefit Rate]]))*N(EN_GrantCalc1003[[#This Row],[Reduction Rate]])))</f>
        <v>0</v>
      </c>
      <c r="J68" s="30">
        <f>N(EN_GrantCalc1003[[#This Row],[Weekly Supplement Payable ]])*N(EN_GrantCalc1003[[#This Row],[Number of Grant Weeks ]])</f>
        <v>0</v>
      </c>
      <c r="K68"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69" spans="1:11" x14ac:dyDescent="0.3">
      <c r="A69" s="25"/>
      <c r="B69" s="3"/>
      <c r="C69" s="3"/>
      <c r="D69" s="3"/>
      <c r="E69" s="34"/>
      <c r="F69" s="33"/>
      <c r="G69" s="1"/>
      <c r="H69" s="2"/>
      <c r="I69" s="29">
        <f>IF(((N(EN_GrantCalc1003[[#This Row],[Average Weekly Earnings per Employee ]])*0.7)&lt;N(EN_GrantCalc1003[[#This Row],[EI Benefit Rate]])),0,
(((N(EN_GrantCalc1003[[#This Row],[Average Weekly Earnings per Employee ]])*0.7)-N(EN_GrantCalc1003[[#This Row],[EI Benefit Rate]]))*N(EN_GrantCalc1003[[#This Row],[Reduction Rate]])))</f>
        <v>0</v>
      </c>
      <c r="J69" s="30">
        <f>N(EN_GrantCalc1003[[#This Row],[Weekly Supplement Payable ]])*N(EN_GrantCalc1003[[#This Row],[Number of Grant Weeks ]])</f>
        <v>0</v>
      </c>
      <c r="K69"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70" spans="1:11" x14ac:dyDescent="0.3">
      <c r="A70" s="25"/>
      <c r="B70" s="3"/>
      <c r="C70" s="3"/>
      <c r="D70" s="3"/>
      <c r="E70" s="34"/>
      <c r="F70" s="33"/>
      <c r="G70" s="1"/>
      <c r="H70" s="2"/>
      <c r="I70" s="29">
        <f>IF(((N(EN_GrantCalc1003[[#This Row],[Average Weekly Earnings per Employee ]])*0.7)&lt;N(EN_GrantCalc1003[[#This Row],[EI Benefit Rate]])),0,
(((N(EN_GrantCalc1003[[#This Row],[Average Weekly Earnings per Employee ]])*0.7)-N(EN_GrantCalc1003[[#This Row],[EI Benefit Rate]]))*N(EN_GrantCalc1003[[#This Row],[Reduction Rate]])))</f>
        <v>0</v>
      </c>
      <c r="J70" s="30">
        <f>N(EN_GrantCalc1003[[#This Row],[Weekly Supplement Payable ]])*N(EN_GrantCalc1003[[#This Row],[Number of Grant Weeks ]])</f>
        <v>0</v>
      </c>
      <c r="K70"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71" spans="1:11" x14ac:dyDescent="0.3">
      <c r="A71" s="25"/>
      <c r="B71" s="3"/>
      <c r="C71" s="3"/>
      <c r="D71" s="3"/>
      <c r="E71" s="34"/>
      <c r="F71" s="33"/>
      <c r="G71" s="1"/>
      <c r="H71" s="2"/>
      <c r="I71" s="29">
        <f>IF(((N(EN_GrantCalc1003[[#This Row],[Average Weekly Earnings per Employee ]])*0.7)&lt;N(EN_GrantCalc1003[[#This Row],[EI Benefit Rate]])),0,
(((N(EN_GrantCalc1003[[#This Row],[Average Weekly Earnings per Employee ]])*0.7)-N(EN_GrantCalc1003[[#This Row],[EI Benefit Rate]]))*N(EN_GrantCalc1003[[#This Row],[Reduction Rate]])))</f>
        <v>0</v>
      </c>
      <c r="J71" s="30">
        <f>N(EN_GrantCalc1003[[#This Row],[Weekly Supplement Payable ]])*N(EN_GrantCalc1003[[#This Row],[Number of Grant Weeks ]])</f>
        <v>0</v>
      </c>
      <c r="K71"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72" spans="1:11" x14ac:dyDescent="0.3">
      <c r="A72" s="25"/>
      <c r="B72" s="3"/>
      <c r="C72" s="3"/>
      <c r="D72" s="3"/>
      <c r="E72" s="34"/>
      <c r="F72" s="33"/>
      <c r="G72" s="1"/>
      <c r="H72" s="2"/>
      <c r="I72" s="29">
        <f>IF(((N(EN_GrantCalc1003[[#This Row],[Average Weekly Earnings per Employee ]])*0.7)&lt;N(EN_GrantCalc1003[[#This Row],[EI Benefit Rate]])),0,
(((N(EN_GrantCalc1003[[#This Row],[Average Weekly Earnings per Employee ]])*0.7)-N(EN_GrantCalc1003[[#This Row],[EI Benefit Rate]]))*N(EN_GrantCalc1003[[#This Row],[Reduction Rate]])))</f>
        <v>0</v>
      </c>
      <c r="J72" s="30">
        <f>N(EN_GrantCalc1003[[#This Row],[Weekly Supplement Payable ]])*N(EN_GrantCalc1003[[#This Row],[Number of Grant Weeks ]])</f>
        <v>0</v>
      </c>
      <c r="K72"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73" spans="1:11" x14ac:dyDescent="0.3">
      <c r="A73" s="25"/>
      <c r="B73" s="3"/>
      <c r="C73" s="3"/>
      <c r="D73" s="3"/>
      <c r="E73" s="34"/>
      <c r="F73" s="33"/>
      <c r="G73" s="1"/>
      <c r="H73" s="2"/>
      <c r="I73" s="29">
        <f>IF(((N(EN_GrantCalc1003[[#This Row],[Average Weekly Earnings per Employee ]])*0.7)&lt;N(EN_GrantCalc1003[[#This Row],[EI Benefit Rate]])),0,
(((N(EN_GrantCalc1003[[#This Row],[Average Weekly Earnings per Employee ]])*0.7)-N(EN_GrantCalc1003[[#This Row],[EI Benefit Rate]]))*N(EN_GrantCalc1003[[#This Row],[Reduction Rate]])))</f>
        <v>0</v>
      </c>
      <c r="J73" s="30">
        <f>N(EN_GrantCalc1003[[#This Row],[Weekly Supplement Payable ]])*N(EN_GrantCalc1003[[#This Row],[Number of Grant Weeks ]])</f>
        <v>0</v>
      </c>
      <c r="K73"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74" spans="1:11" x14ac:dyDescent="0.3">
      <c r="A74" s="25"/>
      <c r="B74" s="3"/>
      <c r="C74" s="3"/>
      <c r="D74" s="3"/>
      <c r="E74" s="34"/>
      <c r="F74" s="33"/>
      <c r="G74" s="1"/>
      <c r="H74" s="2"/>
      <c r="I74" s="29">
        <f>IF(((N(EN_GrantCalc1003[[#This Row],[Average Weekly Earnings per Employee ]])*0.7)&lt;N(EN_GrantCalc1003[[#This Row],[EI Benefit Rate]])),0,
(((N(EN_GrantCalc1003[[#This Row],[Average Weekly Earnings per Employee ]])*0.7)-N(EN_GrantCalc1003[[#This Row],[EI Benefit Rate]]))*N(EN_GrantCalc1003[[#This Row],[Reduction Rate]])))</f>
        <v>0</v>
      </c>
      <c r="J74" s="30">
        <f>N(EN_GrantCalc1003[[#This Row],[Weekly Supplement Payable ]])*N(EN_GrantCalc1003[[#This Row],[Number of Grant Weeks ]])</f>
        <v>0</v>
      </c>
      <c r="K74"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75" spans="1:11" x14ac:dyDescent="0.3">
      <c r="A75" s="25"/>
      <c r="B75" s="3"/>
      <c r="C75" s="3"/>
      <c r="D75" s="3"/>
      <c r="E75" s="34"/>
      <c r="F75" s="33"/>
      <c r="G75" s="1"/>
      <c r="H75" s="2"/>
      <c r="I75" s="29">
        <f>IF(((N(EN_GrantCalc1003[[#This Row],[Average Weekly Earnings per Employee ]])*0.7)&lt;N(EN_GrantCalc1003[[#This Row],[EI Benefit Rate]])),0,
(((N(EN_GrantCalc1003[[#This Row],[Average Weekly Earnings per Employee ]])*0.7)-N(EN_GrantCalc1003[[#This Row],[EI Benefit Rate]]))*N(EN_GrantCalc1003[[#This Row],[Reduction Rate]])))</f>
        <v>0</v>
      </c>
      <c r="J75" s="30">
        <f>N(EN_GrantCalc1003[[#This Row],[Weekly Supplement Payable ]])*N(EN_GrantCalc1003[[#This Row],[Number of Grant Weeks ]])</f>
        <v>0</v>
      </c>
      <c r="K75"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76" spans="1:11" x14ac:dyDescent="0.3">
      <c r="A76" s="25"/>
      <c r="B76" s="3"/>
      <c r="C76" s="3"/>
      <c r="D76" s="3"/>
      <c r="E76" s="34"/>
      <c r="F76" s="33"/>
      <c r="G76" s="1"/>
      <c r="H76" s="2"/>
      <c r="I76" s="29">
        <f>IF(((N(EN_GrantCalc1003[[#This Row],[Average Weekly Earnings per Employee ]])*0.7)&lt;N(EN_GrantCalc1003[[#This Row],[EI Benefit Rate]])),0,
(((N(EN_GrantCalc1003[[#This Row],[Average Weekly Earnings per Employee ]])*0.7)-N(EN_GrantCalc1003[[#This Row],[EI Benefit Rate]]))*N(EN_GrantCalc1003[[#This Row],[Reduction Rate]])))</f>
        <v>0</v>
      </c>
      <c r="J76" s="30">
        <f>N(EN_GrantCalc1003[[#This Row],[Weekly Supplement Payable ]])*N(EN_GrantCalc1003[[#This Row],[Number of Grant Weeks ]])</f>
        <v>0</v>
      </c>
      <c r="K76"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77" spans="1:11" x14ac:dyDescent="0.3">
      <c r="A77" s="25"/>
      <c r="B77" s="3"/>
      <c r="C77" s="3"/>
      <c r="D77" s="3"/>
      <c r="E77" s="34"/>
      <c r="F77" s="33"/>
      <c r="G77" s="1"/>
      <c r="H77" s="2"/>
      <c r="I77" s="29">
        <f>IF(((N(EN_GrantCalc1003[[#This Row],[Average Weekly Earnings per Employee ]])*0.7)&lt;N(EN_GrantCalc1003[[#This Row],[EI Benefit Rate]])),0,
(((N(EN_GrantCalc1003[[#This Row],[Average Weekly Earnings per Employee ]])*0.7)-N(EN_GrantCalc1003[[#This Row],[EI Benefit Rate]]))*N(EN_GrantCalc1003[[#This Row],[Reduction Rate]])))</f>
        <v>0</v>
      </c>
      <c r="J77" s="30">
        <f>N(EN_GrantCalc1003[[#This Row],[Weekly Supplement Payable ]])*N(EN_GrantCalc1003[[#This Row],[Number of Grant Weeks ]])</f>
        <v>0</v>
      </c>
      <c r="K77"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78" spans="1:11" x14ac:dyDescent="0.3">
      <c r="A78" s="25"/>
      <c r="B78" s="3"/>
      <c r="C78" s="3"/>
      <c r="D78" s="3"/>
      <c r="E78" s="34"/>
      <c r="F78" s="33"/>
      <c r="G78" s="1"/>
      <c r="H78" s="2"/>
      <c r="I78" s="29">
        <f>IF(((N(EN_GrantCalc1003[[#This Row],[Average Weekly Earnings per Employee ]])*0.7)&lt;N(EN_GrantCalc1003[[#This Row],[EI Benefit Rate]])),0,
(((N(EN_GrantCalc1003[[#This Row],[Average Weekly Earnings per Employee ]])*0.7)-N(EN_GrantCalc1003[[#This Row],[EI Benefit Rate]]))*N(EN_GrantCalc1003[[#This Row],[Reduction Rate]])))</f>
        <v>0</v>
      </c>
      <c r="J78" s="30">
        <f>N(EN_GrantCalc1003[[#This Row],[Weekly Supplement Payable ]])*N(EN_GrantCalc1003[[#This Row],[Number of Grant Weeks ]])</f>
        <v>0</v>
      </c>
      <c r="K78"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79" spans="1:11" x14ac:dyDescent="0.3">
      <c r="A79" s="25"/>
      <c r="B79" s="3"/>
      <c r="C79" s="3"/>
      <c r="D79" s="3"/>
      <c r="E79" s="34"/>
      <c r="F79" s="33"/>
      <c r="G79" s="1"/>
      <c r="H79" s="2"/>
      <c r="I79" s="29">
        <f>IF(((N(EN_GrantCalc1003[[#This Row],[Average Weekly Earnings per Employee ]])*0.7)&lt;N(EN_GrantCalc1003[[#This Row],[EI Benefit Rate]])),0,
(((N(EN_GrantCalc1003[[#This Row],[Average Weekly Earnings per Employee ]])*0.7)-N(EN_GrantCalc1003[[#This Row],[EI Benefit Rate]]))*N(EN_GrantCalc1003[[#This Row],[Reduction Rate]])))</f>
        <v>0</v>
      </c>
      <c r="J79" s="30">
        <f>N(EN_GrantCalc1003[[#This Row],[Weekly Supplement Payable ]])*N(EN_GrantCalc1003[[#This Row],[Number of Grant Weeks ]])</f>
        <v>0</v>
      </c>
      <c r="K79"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80" spans="1:11" x14ac:dyDescent="0.3">
      <c r="A80" s="25"/>
      <c r="B80" s="3"/>
      <c r="C80" s="3"/>
      <c r="D80" s="3"/>
      <c r="E80" s="34"/>
      <c r="F80" s="33"/>
      <c r="G80" s="1"/>
      <c r="H80" s="2"/>
      <c r="I80" s="29">
        <f>IF(((N(EN_GrantCalc1003[[#This Row],[Average Weekly Earnings per Employee ]])*0.7)&lt;N(EN_GrantCalc1003[[#This Row],[EI Benefit Rate]])),0,
(((N(EN_GrantCalc1003[[#This Row],[Average Weekly Earnings per Employee ]])*0.7)-N(EN_GrantCalc1003[[#This Row],[EI Benefit Rate]]))*N(EN_GrantCalc1003[[#This Row],[Reduction Rate]])))</f>
        <v>0</v>
      </c>
      <c r="J80" s="30">
        <f>N(EN_GrantCalc1003[[#This Row],[Weekly Supplement Payable ]])*N(EN_GrantCalc1003[[#This Row],[Number of Grant Weeks ]])</f>
        <v>0</v>
      </c>
      <c r="K80"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81" spans="1:11" x14ac:dyDescent="0.3">
      <c r="A81" s="25"/>
      <c r="B81" s="3"/>
      <c r="C81" s="3"/>
      <c r="D81" s="3"/>
      <c r="E81" s="34"/>
      <c r="F81" s="33"/>
      <c r="G81" s="1"/>
      <c r="H81" s="2"/>
      <c r="I81" s="29">
        <f>IF(((N(EN_GrantCalc1003[[#This Row],[Average Weekly Earnings per Employee ]])*0.7)&lt;N(EN_GrantCalc1003[[#This Row],[EI Benefit Rate]])),0,
(((N(EN_GrantCalc1003[[#This Row],[Average Weekly Earnings per Employee ]])*0.7)-N(EN_GrantCalc1003[[#This Row],[EI Benefit Rate]]))*N(EN_GrantCalc1003[[#This Row],[Reduction Rate]])))</f>
        <v>0</v>
      </c>
      <c r="J81" s="30">
        <f>N(EN_GrantCalc1003[[#This Row],[Weekly Supplement Payable ]])*N(EN_GrantCalc1003[[#This Row],[Number of Grant Weeks ]])</f>
        <v>0</v>
      </c>
      <c r="K81"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82" spans="1:11" x14ac:dyDescent="0.3">
      <c r="A82" s="25"/>
      <c r="B82" s="3"/>
      <c r="C82" s="3"/>
      <c r="D82" s="3"/>
      <c r="E82" s="34"/>
      <c r="F82" s="33"/>
      <c r="G82" s="1"/>
      <c r="H82" s="2"/>
      <c r="I82" s="29">
        <f>IF(((N(EN_GrantCalc1003[[#This Row],[Average Weekly Earnings per Employee ]])*0.7)&lt;N(EN_GrantCalc1003[[#This Row],[EI Benefit Rate]])),0,
(((N(EN_GrantCalc1003[[#This Row],[Average Weekly Earnings per Employee ]])*0.7)-N(EN_GrantCalc1003[[#This Row],[EI Benefit Rate]]))*N(EN_GrantCalc1003[[#This Row],[Reduction Rate]])))</f>
        <v>0</v>
      </c>
      <c r="J82" s="30">
        <f>N(EN_GrantCalc1003[[#This Row],[Weekly Supplement Payable ]])*N(EN_GrantCalc1003[[#This Row],[Number of Grant Weeks ]])</f>
        <v>0</v>
      </c>
      <c r="K82"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83" spans="1:11" x14ac:dyDescent="0.3">
      <c r="A83" s="25"/>
      <c r="B83" s="3"/>
      <c r="C83" s="3"/>
      <c r="D83" s="3"/>
      <c r="E83" s="34"/>
      <c r="F83" s="33"/>
      <c r="G83" s="1"/>
      <c r="H83" s="2"/>
      <c r="I83" s="29">
        <f>IF(((N(EN_GrantCalc1003[[#This Row],[Average Weekly Earnings per Employee ]])*0.7)&lt;N(EN_GrantCalc1003[[#This Row],[EI Benefit Rate]])),0,
(((N(EN_GrantCalc1003[[#This Row],[Average Weekly Earnings per Employee ]])*0.7)-N(EN_GrantCalc1003[[#This Row],[EI Benefit Rate]]))*N(EN_GrantCalc1003[[#This Row],[Reduction Rate]])))</f>
        <v>0</v>
      </c>
      <c r="J83" s="30">
        <f>N(EN_GrantCalc1003[[#This Row],[Weekly Supplement Payable ]])*N(EN_GrantCalc1003[[#This Row],[Number of Grant Weeks ]])</f>
        <v>0</v>
      </c>
      <c r="K83"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84" spans="1:11" x14ac:dyDescent="0.3">
      <c r="A84" s="25"/>
      <c r="B84" s="3"/>
      <c r="C84" s="3"/>
      <c r="D84" s="3"/>
      <c r="E84" s="34"/>
      <c r="F84" s="33"/>
      <c r="G84" s="1"/>
      <c r="H84" s="2"/>
      <c r="I84" s="29">
        <f>IF(((N(EN_GrantCalc1003[[#This Row],[Average Weekly Earnings per Employee ]])*0.7)&lt;N(EN_GrantCalc1003[[#This Row],[EI Benefit Rate]])),0,
(((N(EN_GrantCalc1003[[#This Row],[Average Weekly Earnings per Employee ]])*0.7)-N(EN_GrantCalc1003[[#This Row],[EI Benefit Rate]]))*N(EN_GrantCalc1003[[#This Row],[Reduction Rate]])))</f>
        <v>0</v>
      </c>
      <c r="J84" s="30">
        <f>N(EN_GrantCalc1003[[#This Row],[Weekly Supplement Payable ]])*N(EN_GrantCalc1003[[#This Row],[Number of Grant Weeks ]])</f>
        <v>0</v>
      </c>
      <c r="K84"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85" spans="1:11" x14ac:dyDescent="0.3">
      <c r="A85" s="25"/>
      <c r="B85" s="3"/>
      <c r="C85" s="3"/>
      <c r="D85" s="3"/>
      <c r="E85" s="34"/>
      <c r="F85" s="33"/>
      <c r="G85" s="1"/>
      <c r="H85" s="2"/>
      <c r="I85" s="29">
        <f>IF(((N(EN_GrantCalc1003[[#This Row],[Average Weekly Earnings per Employee ]])*0.7)&lt;N(EN_GrantCalc1003[[#This Row],[EI Benefit Rate]])),0,
(((N(EN_GrantCalc1003[[#This Row],[Average Weekly Earnings per Employee ]])*0.7)-N(EN_GrantCalc1003[[#This Row],[EI Benefit Rate]]))*N(EN_GrantCalc1003[[#This Row],[Reduction Rate]])))</f>
        <v>0</v>
      </c>
      <c r="J85" s="30">
        <f>N(EN_GrantCalc1003[[#This Row],[Weekly Supplement Payable ]])*N(EN_GrantCalc1003[[#This Row],[Number of Grant Weeks ]])</f>
        <v>0</v>
      </c>
      <c r="K85"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86" spans="1:11" x14ac:dyDescent="0.3">
      <c r="A86" s="25"/>
      <c r="B86" s="3"/>
      <c r="C86" s="3"/>
      <c r="D86" s="3"/>
      <c r="E86" s="34"/>
      <c r="F86" s="33"/>
      <c r="G86" s="1"/>
      <c r="H86" s="2"/>
      <c r="I86" s="29">
        <f>IF(((N(EN_GrantCalc1003[[#This Row],[Average Weekly Earnings per Employee ]])*0.7)&lt;N(EN_GrantCalc1003[[#This Row],[EI Benefit Rate]])),0,
(((N(EN_GrantCalc1003[[#This Row],[Average Weekly Earnings per Employee ]])*0.7)-N(EN_GrantCalc1003[[#This Row],[EI Benefit Rate]]))*N(EN_GrantCalc1003[[#This Row],[Reduction Rate]])))</f>
        <v>0</v>
      </c>
      <c r="J86" s="30">
        <f>N(EN_GrantCalc1003[[#This Row],[Weekly Supplement Payable ]])*N(EN_GrantCalc1003[[#This Row],[Number of Grant Weeks ]])</f>
        <v>0</v>
      </c>
      <c r="K86"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87" spans="1:11" x14ac:dyDescent="0.3">
      <c r="A87" s="25"/>
      <c r="B87" s="3"/>
      <c r="C87" s="3"/>
      <c r="D87" s="3"/>
      <c r="E87" s="34"/>
      <c r="F87" s="33"/>
      <c r="G87" s="1"/>
      <c r="H87" s="2"/>
      <c r="I87" s="29">
        <f>IF(((N(EN_GrantCalc1003[[#This Row],[Average Weekly Earnings per Employee ]])*0.7)&lt;N(EN_GrantCalc1003[[#This Row],[EI Benefit Rate]])),0,
(((N(EN_GrantCalc1003[[#This Row],[Average Weekly Earnings per Employee ]])*0.7)-N(EN_GrantCalc1003[[#This Row],[EI Benefit Rate]]))*N(EN_GrantCalc1003[[#This Row],[Reduction Rate]])))</f>
        <v>0</v>
      </c>
      <c r="J87" s="30">
        <f>N(EN_GrantCalc1003[[#This Row],[Weekly Supplement Payable ]])*N(EN_GrantCalc1003[[#This Row],[Number of Grant Weeks ]])</f>
        <v>0</v>
      </c>
      <c r="K87"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88" spans="1:11" x14ac:dyDescent="0.3">
      <c r="A88" s="25"/>
      <c r="B88" s="3"/>
      <c r="C88" s="3"/>
      <c r="D88" s="3"/>
      <c r="E88" s="34"/>
      <c r="F88" s="33"/>
      <c r="G88" s="1"/>
      <c r="H88" s="2"/>
      <c r="I88" s="29">
        <f>IF(((N(EN_GrantCalc1003[[#This Row],[Average Weekly Earnings per Employee ]])*0.7)&lt;N(EN_GrantCalc1003[[#This Row],[EI Benefit Rate]])),0,
(((N(EN_GrantCalc1003[[#This Row],[Average Weekly Earnings per Employee ]])*0.7)-N(EN_GrantCalc1003[[#This Row],[EI Benefit Rate]]))*N(EN_GrantCalc1003[[#This Row],[Reduction Rate]])))</f>
        <v>0</v>
      </c>
      <c r="J88" s="30">
        <f>N(EN_GrantCalc1003[[#This Row],[Weekly Supplement Payable ]])*N(EN_GrantCalc1003[[#This Row],[Number of Grant Weeks ]])</f>
        <v>0</v>
      </c>
      <c r="K88"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89" spans="1:11" x14ac:dyDescent="0.3">
      <c r="A89" s="25"/>
      <c r="B89" s="3"/>
      <c r="C89" s="3"/>
      <c r="D89" s="3"/>
      <c r="E89" s="34"/>
      <c r="F89" s="33"/>
      <c r="G89" s="1"/>
      <c r="H89" s="2"/>
      <c r="I89" s="29">
        <f>IF(((N(EN_GrantCalc1003[[#This Row],[Average Weekly Earnings per Employee ]])*0.7)&lt;N(EN_GrantCalc1003[[#This Row],[EI Benefit Rate]])),0,
(((N(EN_GrantCalc1003[[#This Row],[Average Weekly Earnings per Employee ]])*0.7)-N(EN_GrantCalc1003[[#This Row],[EI Benefit Rate]]))*N(EN_GrantCalc1003[[#This Row],[Reduction Rate]])))</f>
        <v>0</v>
      </c>
      <c r="J89" s="30">
        <f>N(EN_GrantCalc1003[[#This Row],[Weekly Supplement Payable ]])*N(EN_GrantCalc1003[[#This Row],[Number of Grant Weeks ]])</f>
        <v>0</v>
      </c>
      <c r="K89"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90" spans="1:11" x14ac:dyDescent="0.3">
      <c r="A90" s="25"/>
      <c r="B90" s="3"/>
      <c r="C90" s="3"/>
      <c r="D90" s="3"/>
      <c r="E90" s="34"/>
      <c r="F90" s="33"/>
      <c r="G90" s="1"/>
      <c r="H90" s="2"/>
      <c r="I90" s="29">
        <f>IF(((N(EN_GrantCalc1003[[#This Row],[Average Weekly Earnings per Employee ]])*0.7)&lt;N(EN_GrantCalc1003[[#This Row],[EI Benefit Rate]])),0,
(((N(EN_GrantCalc1003[[#This Row],[Average Weekly Earnings per Employee ]])*0.7)-N(EN_GrantCalc1003[[#This Row],[EI Benefit Rate]]))*N(EN_GrantCalc1003[[#This Row],[Reduction Rate]])))</f>
        <v>0</v>
      </c>
      <c r="J90" s="30">
        <f>N(EN_GrantCalc1003[[#This Row],[Weekly Supplement Payable ]])*N(EN_GrantCalc1003[[#This Row],[Number of Grant Weeks ]])</f>
        <v>0</v>
      </c>
      <c r="K90"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91" spans="1:11" x14ac:dyDescent="0.3">
      <c r="A91" s="25"/>
      <c r="B91" s="3"/>
      <c r="C91" s="3"/>
      <c r="D91" s="3"/>
      <c r="E91" s="34"/>
      <c r="F91" s="33"/>
      <c r="G91" s="1"/>
      <c r="H91" s="2"/>
      <c r="I91" s="29">
        <f>IF(((N(EN_GrantCalc1003[[#This Row],[Average Weekly Earnings per Employee ]])*0.7)&lt;N(EN_GrantCalc1003[[#This Row],[EI Benefit Rate]])),0,
(((N(EN_GrantCalc1003[[#This Row],[Average Weekly Earnings per Employee ]])*0.7)-N(EN_GrantCalc1003[[#This Row],[EI Benefit Rate]]))*N(EN_GrantCalc1003[[#This Row],[Reduction Rate]])))</f>
        <v>0</v>
      </c>
      <c r="J91" s="30">
        <f>N(EN_GrantCalc1003[[#This Row],[Weekly Supplement Payable ]])*N(EN_GrantCalc1003[[#This Row],[Number of Grant Weeks ]])</f>
        <v>0</v>
      </c>
      <c r="K91"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92" spans="1:11" x14ac:dyDescent="0.3">
      <c r="A92" s="25"/>
      <c r="B92" s="3"/>
      <c r="C92" s="3"/>
      <c r="D92" s="3"/>
      <c r="E92" s="34"/>
      <c r="F92" s="33"/>
      <c r="G92" s="1"/>
      <c r="H92" s="2"/>
      <c r="I92" s="29">
        <f>IF(((N(EN_GrantCalc1003[[#This Row],[Average Weekly Earnings per Employee ]])*0.7)&lt;N(EN_GrantCalc1003[[#This Row],[EI Benefit Rate]])),0,
(((N(EN_GrantCalc1003[[#This Row],[Average Weekly Earnings per Employee ]])*0.7)-N(EN_GrantCalc1003[[#This Row],[EI Benefit Rate]]))*N(EN_GrantCalc1003[[#This Row],[Reduction Rate]])))</f>
        <v>0</v>
      </c>
      <c r="J92" s="30">
        <f>N(EN_GrantCalc1003[[#This Row],[Weekly Supplement Payable ]])*N(EN_GrantCalc1003[[#This Row],[Number of Grant Weeks ]])</f>
        <v>0</v>
      </c>
      <c r="K92"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93" spans="1:11" x14ac:dyDescent="0.3">
      <c r="A93" s="25"/>
      <c r="B93" s="3"/>
      <c r="C93" s="3"/>
      <c r="D93" s="3"/>
      <c r="E93" s="34"/>
      <c r="F93" s="33"/>
      <c r="G93" s="1"/>
      <c r="H93" s="2"/>
      <c r="I93" s="29">
        <f>IF(((N(EN_GrantCalc1003[[#This Row],[Average Weekly Earnings per Employee ]])*0.7)&lt;N(EN_GrantCalc1003[[#This Row],[EI Benefit Rate]])),0,
(((N(EN_GrantCalc1003[[#This Row],[Average Weekly Earnings per Employee ]])*0.7)-N(EN_GrantCalc1003[[#This Row],[EI Benefit Rate]]))*N(EN_GrantCalc1003[[#This Row],[Reduction Rate]])))</f>
        <v>0</v>
      </c>
      <c r="J93" s="30">
        <f>N(EN_GrantCalc1003[[#This Row],[Weekly Supplement Payable ]])*N(EN_GrantCalc1003[[#This Row],[Number of Grant Weeks ]])</f>
        <v>0</v>
      </c>
      <c r="K93"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94" spans="1:11" x14ac:dyDescent="0.3">
      <c r="A94" s="25"/>
      <c r="B94" s="3"/>
      <c r="C94" s="3"/>
      <c r="D94" s="3"/>
      <c r="E94" s="34"/>
      <c r="F94" s="33"/>
      <c r="G94" s="1"/>
      <c r="H94" s="2"/>
      <c r="I94" s="29">
        <f>IF(((N(EN_GrantCalc1003[[#This Row],[Average Weekly Earnings per Employee ]])*0.7)&lt;N(EN_GrantCalc1003[[#This Row],[EI Benefit Rate]])),0,
(((N(EN_GrantCalc1003[[#This Row],[Average Weekly Earnings per Employee ]])*0.7)-N(EN_GrantCalc1003[[#This Row],[EI Benefit Rate]]))*N(EN_GrantCalc1003[[#This Row],[Reduction Rate]])))</f>
        <v>0</v>
      </c>
      <c r="J94" s="30">
        <f>N(EN_GrantCalc1003[[#This Row],[Weekly Supplement Payable ]])*N(EN_GrantCalc1003[[#This Row],[Number of Grant Weeks ]])</f>
        <v>0</v>
      </c>
      <c r="K94"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95" spans="1:11" x14ac:dyDescent="0.3">
      <c r="A95" s="25"/>
      <c r="B95" s="3"/>
      <c r="C95" s="3"/>
      <c r="D95" s="3"/>
      <c r="E95" s="34"/>
      <c r="F95" s="33"/>
      <c r="G95" s="1"/>
      <c r="H95" s="2"/>
      <c r="I95" s="29">
        <f>IF(((N(EN_GrantCalc1003[[#This Row],[Average Weekly Earnings per Employee ]])*0.7)&lt;N(EN_GrantCalc1003[[#This Row],[EI Benefit Rate]])),0,
(((N(EN_GrantCalc1003[[#This Row],[Average Weekly Earnings per Employee ]])*0.7)-N(EN_GrantCalc1003[[#This Row],[EI Benefit Rate]]))*N(EN_GrantCalc1003[[#This Row],[Reduction Rate]])))</f>
        <v>0</v>
      </c>
      <c r="J95" s="30">
        <f>N(EN_GrantCalc1003[[#This Row],[Weekly Supplement Payable ]])*N(EN_GrantCalc1003[[#This Row],[Number of Grant Weeks ]])</f>
        <v>0</v>
      </c>
      <c r="K95"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96" spans="1:11" x14ac:dyDescent="0.3">
      <c r="A96" s="25"/>
      <c r="B96" s="3"/>
      <c r="C96" s="3"/>
      <c r="D96" s="3"/>
      <c r="E96" s="34"/>
      <c r="F96" s="33"/>
      <c r="G96" s="1"/>
      <c r="H96" s="2"/>
      <c r="I96" s="29">
        <f>IF(((N(EN_GrantCalc1003[[#This Row],[Average Weekly Earnings per Employee ]])*0.7)&lt;N(EN_GrantCalc1003[[#This Row],[EI Benefit Rate]])),0,
(((N(EN_GrantCalc1003[[#This Row],[Average Weekly Earnings per Employee ]])*0.7)-N(EN_GrantCalc1003[[#This Row],[EI Benefit Rate]]))*N(EN_GrantCalc1003[[#This Row],[Reduction Rate]])))</f>
        <v>0</v>
      </c>
      <c r="J96" s="30">
        <f>N(EN_GrantCalc1003[[#This Row],[Weekly Supplement Payable ]])*N(EN_GrantCalc1003[[#This Row],[Number of Grant Weeks ]])</f>
        <v>0</v>
      </c>
      <c r="K96"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97" spans="1:11" x14ac:dyDescent="0.3">
      <c r="A97" s="25"/>
      <c r="B97" s="3"/>
      <c r="C97" s="3"/>
      <c r="D97" s="3"/>
      <c r="E97" s="34"/>
      <c r="F97" s="33"/>
      <c r="G97" s="1"/>
      <c r="H97" s="2"/>
      <c r="I97" s="29">
        <f>IF(((N(EN_GrantCalc1003[[#This Row],[Average Weekly Earnings per Employee ]])*0.7)&lt;N(EN_GrantCalc1003[[#This Row],[EI Benefit Rate]])),0,
(((N(EN_GrantCalc1003[[#This Row],[Average Weekly Earnings per Employee ]])*0.7)-N(EN_GrantCalc1003[[#This Row],[EI Benefit Rate]]))*N(EN_GrantCalc1003[[#This Row],[Reduction Rate]])))</f>
        <v>0</v>
      </c>
      <c r="J97" s="30">
        <f>N(EN_GrantCalc1003[[#This Row],[Weekly Supplement Payable ]])*N(EN_GrantCalc1003[[#This Row],[Number of Grant Weeks ]])</f>
        <v>0</v>
      </c>
      <c r="K97"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98" spans="1:11" x14ac:dyDescent="0.3">
      <c r="A98" s="25"/>
      <c r="B98" s="3"/>
      <c r="C98" s="3"/>
      <c r="D98" s="3"/>
      <c r="E98" s="34"/>
      <c r="F98" s="33"/>
      <c r="G98" s="1"/>
      <c r="H98" s="2"/>
      <c r="I98" s="29">
        <f>IF(((N(EN_GrantCalc1003[[#This Row],[Average Weekly Earnings per Employee ]])*0.7)&lt;N(EN_GrantCalc1003[[#This Row],[EI Benefit Rate]])),0,
(((N(EN_GrantCalc1003[[#This Row],[Average Weekly Earnings per Employee ]])*0.7)-N(EN_GrantCalc1003[[#This Row],[EI Benefit Rate]]))*N(EN_GrantCalc1003[[#This Row],[Reduction Rate]])))</f>
        <v>0</v>
      </c>
      <c r="J98" s="30">
        <f>N(EN_GrantCalc1003[[#This Row],[Weekly Supplement Payable ]])*N(EN_GrantCalc1003[[#This Row],[Number of Grant Weeks ]])</f>
        <v>0</v>
      </c>
      <c r="K98"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99" spans="1:11" x14ac:dyDescent="0.3">
      <c r="A99" s="25"/>
      <c r="B99" s="3"/>
      <c r="C99" s="3"/>
      <c r="D99" s="3"/>
      <c r="E99" s="34"/>
      <c r="F99" s="33"/>
      <c r="G99" s="1"/>
      <c r="H99" s="2"/>
      <c r="I99" s="29">
        <f>IF(((N(EN_GrantCalc1003[[#This Row],[Average Weekly Earnings per Employee ]])*0.7)&lt;N(EN_GrantCalc1003[[#This Row],[EI Benefit Rate]])),0,
(((N(EN_GrantCalc1003[[#This Row],[Average Weekly Earnings per Employee ]])*0.7)-N(EN_GrantCalc1003[[#This Row],[EI Benefit Rate]]))*N(EN_GrantCalc1003[[#This Row],[Reduction Rate]])))</f>
        <v>0</v>
      </c>
      <c r="J99" s="30">
        <f>N(EN_GrantCalc1003[[#This Row],[Weekly Supplement Payable ]])*N(EN_GrantCalc1003[[#This Row],[Number of Grant Weeks ]])</f>
        <v>0</v>
      </c>
      <c r="K99"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100" spans="1:11" x14ac:dyDescent="0.3">
      <c r="A100" s="25"/>
      <c r="B100" s="3"/>
      <c r="C100" s="3"/>
      <c r="D100" s="3"/>
      <c r="E100" s="34"/>
      <c r="F100" s="33"/>
      <c r="G100" s="1"/>
      <c r="H100" s="2"/>
      <c r="I100" s="29">
        <f>IF(((N(EN_GrantCalc1003[[#This Row],[Average Weekly Earnings per Employee ]])*0.7)&lt;N(EN_GrantCalc1003[[#This Row],[EI Benefit Rate]])),0,
(((N(EN_GrantCalc1003[[#This Row],[Average Weekly Earnings per Employee ]])*0.7)-N(EN_GrantCalc1003[[#This Row],[EI Benefit Rate]]))*N(EN_GrantCalc1003[[#This Row],[Reduction Rate]])))</f>
        <v>0</v>
      </c>
      <c r="J100" s="30">
        <f>N(EN_GrantCalc1003[[#This Row],[Weekly Supplement Payable ]])*N(EN_GrantCalc1003[[#This Row],[Number of Grant Weeks ]])</f>
        <v>0</v>
      </c>
      <c r="K100"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101" spans="1:11" x14ac:dyDescent="0.3">
      <c r="A101" s="25"/>
      <c r="B101" s="3"/>
      <c r="C101" s="3"/>
      <c r="D101" s="3"/>
      <c r="E101" s="34"/>
      <c r="F101" s="33"/>
      <c r="G101" s="1"/>
      <c r="H101" s="2"/>
      <c r="I101" s="29">
        <f>IF(((N(EN_GrantCalc1003[[#This Row],[Average Weekly Earnings per Employee ]])*0.7)&lt;N(EN_GrantCalc1003[[#This Row],[EI Benefit Rate]])),0,
(((N(EN_GrantCalc1003[[#This Row],[Average Weekly Earnings per Employee ]])*0.7)-N(EN_GrantCalc1003[[#This Row],[EI Benefit Rate]]))*N(EN_GrantCalc1003[[#This Row],[Reduction Rate]])))</f>
        <v>0</v>
      </c>
      <c r="J101" s="30">
        <f>N(EN_GrantCalc1003[[#This Row],[Weekly Supplement Payable ]])*N(EN_GrantCalc1003[[#This Row],[Number of Grant Weeks ]])</f>
        <v>0</v>
      </c>
      <c r="K101"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102" spans="1:11" x14ac:dyDescent="0.3">
      <c r="A102" s="25"/>
      <c r="B102" s="3"/>
      <c r="C102" s="3"/>
      <c r="D102" s="3"/>
      <c r="E102" s="34"/>
      <c r="F102" s="33"/>
      <c r="G102" s="1"/>
      <c r="H102" s="2"/>
      <c r="I102" s="29">
        <f>IF(((N(EN_GrantCalc1003[[#This Row],[Average Weekly Earnings per Employee ]])*0.7)&lt;N(EN_GrantCalc1003[[#This Row],[EI Benefit Rate]])),0,
(((N(EN_GrantCalc1003[[#This Row],[Average Weekly Earnings per Employee ]])*0.7)-N(EN_GrantCalc1003[[#This Row],[EI Benefit Rate]]))*N(EN_GrantCalc1003[[#This Row],[Reduction Rate]])))</f>
        <v>0</v>
      </c>
      <c r="J102" s="30">
        <f>N(EN_GrantCalc1003[[#This Row],[Weekly Supplement Payable ]])*N(EN_GrantCalc1003[[#This Row],[Number of Grant Weeks ]])</f>
        <v>0</v>
      </c>
      <c r="K102"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103" spans="1:11" x14ac:dyDescent="0.3">
      <c r="A103" s="25"/>
      <c r="B103" s="3"/>
      <c r="C103" s="3"/>
      <c r="D103" s="3"/>
      <c r="E103" s="34"/>
      <c r="F103" s="33"/>
      <c r="G103" s="1"/>
      <c r="H103" s="2"/>
      <c r="I103" s="29">
        <f>IF(((N(EN_GrantCalc1003[[#This Row],[Average Weekly Earnings per Employee ]])*0.7)&lt;N(EN_GrantCalc1003[[#This Row],[EI Benefit Rate]])),0,
(((N(EN_GrantCalc1003[[#This Row],[Average Weekly Earnings per Employee ]])*0.7)-N(EN_GrantCalc1003[[#This Row],[EI Benefit Rate]]))*N(EN_GrantCalc1003[[#This Row],[Reduction Rate]])))</f>
        <v>0</v>
      </c>
      <c r="J103" s="30">
        <f>N(EN_GrantCalc1003[[#This Row],[Weekly Supplement Payable ]])*N(EN_GrantCalc1003[[#This Row],[Number of Grant Weeks ]])</f>
        <v>0</v>
      </c>
      <c r="K103"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row r="104" spans="1:11" x14ac:dyDescent="0.3">
      <c r="A104" s="25"/>
      <c r="B104" s="3"/>
      <c r="C104" s="3"/>
      <c r="D104" s="3"/>
      <c r="E104" s="35"/>
      <c r="F104" s="33"/>
      <c r="G104" s="31"/>
      <c r="H104" s="31"/>
      <c r="I104" s="29">
        <f>IF(((N(EN_GrantCalc1003[[#This Row],[Average Weekly Earnings per Employee ]])*0.7)&lt;N(EN_GrantCalc1003[[#This Row],[EI Benefit Rate]])),0,
(((N(EN_GrantCalc1003[[#This Row],[Average Weekly Earnings per Employee ]])*0.7)-N(EN_GrantCalc1003[[#This Row],[EI Benefit Rate]]))*N(EN_GrantCalc1003[[#This Row],[Reduction Rate]])))</f>
        <v>0</v>
      </c>
      <c r="J104" s="30">
        <f>N(EN_GrantCalc1003[[#This Row],[Weekly Supplement Payable ]])*N(EN_GrantCalc1003[[#This Row],[Number of Grant Weeks ]])</f>
        <v>0</v>
      </c>
      <c r="K104" s="26" t="b">
        <f>IFERROR(AND(
  NOT(OR(ISBLANK(EN_GrantCalc1003[[#This Row],[SIN]]),ISERROR(EN_GrantCalc1003[[#This Row],[SIN]]),EN_GrantCalc1003[[#This Row],[SIN]]="")),
  ISNUMBER(EN_GrantCalc1003[[#This Row],[SIN]]),
  LEN(EN_GrantCalc1003[[#This Row],[SIN]])=9,
  LEFT(EN_GrantCalc1003[[#This Row],[SIN]],1)&lt;&gt;"8",
  RIGHT(EN_GrantCalc1003[[#This Row],[SIN]],1)=RIGHT(10-MOD(SUM(
    LEFT(EN_GrantCalc1003[[#This Row],[SIN]],1),
    MID(EN_GrantCalc1003[[#This Row],[SIN]],3,1),
    MID(EN_GrantCalc1003[[#This Row],[SIN]],5,1),
    MID(EN_GrantCalc1003[[#This Row],[SIN]],7,1),
    RIGHT(MID(EN_GrantCalc1003[[#This Row],[SIN]],2,1)*2,1)+IF(VALUE(MID(EN_GrantCalc1003[[#This Row],[SIN]],2,1))&gt;4,1,0),
    RIGHT(MID(EN_GrantCalc1003[[#This Row],[SIN]],4,1)*2,1)+IF(VALUE(MID(EN_GrantCalc1003[[#This Row],[SIN]],4,1))&gt;4,1,0),
    RIGHT(MID(EN_GrantCalc1003[[#This Row],[SIN]],6,1)*2,1)+IF(VALUE(MID(EN_GrantCalc1003[[#This Row],[SIN]],6,1))&gt;4,1,0),
    RIGHT(MID(EN_GrantCalc1003[[#This Row],[SIN]],8,1)*2,1)+IF(VALUE(MID(EN_GrantCalc1003[[#This Row],[SIN]],8,1))&gt;4,1,0)),
  10),1)
),FALSE)</f>
        <v>0</v>
      </c>
    </row>
  </sheetData>
  <sheetProtection algorithmName="SHA-512" hashValue="i3UiakcqjAa6CGJf4mUpoaicylOde2KN+EG8S4oghmGk2UbmFVSoWivjwqfV7x+lmdbj6Z9HpBqgSKtC7ex7fg==" saltValue="uXS567BbegcvVr155XYfPQ==" spinCount="100000" sheet="1" objects="1" scenarios="1" selectLockedCells="1"/>
  <mergeCells count="1">
    <mergeCell ref="B1:D1"/>
  </mergeCells>
  <conditionalFormatting sqref="A5:A104">
    <cfRule type="duplicateValues" dxfId="2" priority="2" stopIfTrue="1"/>
    <cfRule type="expression" dxfId="1" priority="3" stopIfTrue="1">
      <formula>NOT(K5)</formula>
    </cfRule>
  </conditionalFormatting>
  <conditionalFormatting sqref="B5:J104">
    <cfRule type="expression" dxfId="0" priority="1">
      <formula>NOT($K5)</formula>
    </cfRule>
  </conditionalFormatting>
  <dataValidations count="10">
    <dataValidation type="custom" allowBlank="1" showInputMessage="1" showErrorMessage="1" error="A valid social insurance number must be entered in the SIN field." promptTitle="Number of Grant Weeks" prompt="Enter the number of weeks for the expected duration of the grant." sqref="H5:H104" xr:uid="{FD559FBB-1CB2-4ABB-8049-D7B56CBC020A}">
      <formula1>$K5</formula1>
    </dataValidation>
    <dataValidation type="custom" allowBlank="1" showInputMessage="1" showErrorMessage="1" error="A valid social insurance number must be entered in the SIN field." promptTitle="Reduction Rate" prompt="Enter the expected reduction rate as a percentage of the employee's working hours." sqref="G5:G104" xr:uid="{6E5F50B3-8E58-4908-9EA4-C19F876E23F5}">
      <formula1>$K5</formula1>
    </dataValidation>
    <dataValidation type="custom" allowBlank="1" showInputMessage="1" showErrorMessage="1" error="A valid social insurance number must be entered in the SIN field." promptTitle="EI Benefit Rate" prompt="Enter the employment insurance benefit rate as provided by the employee." sqref="F5:F104" xr:uid="{524614B8-954F-40E3-84D6-9CD8D0E8EB8E}">
      <formula1>$K5</formula1>
    </dataValidation>
    <dataValidation type="custom" allowBlank="1" showInputMessage="1" showErrorMessage="1" error="A valid social insurance number must be entered in the SIN field." promptTitle="Average Weekly Earnings" prompt="Enter the employee's average weekly earnings." sqref="E5:E104" xr:uid="{F3B018A1-0F26-4DCA-84A7-404C17D069E2}">
      <formula1>$K5</formula1>
    </dataValidation>
    <dataValidation type="custom" allowBlank="1" showInputMessage="1" showErrorMessage="1" error="A valid social insurance number must be entered in the SIN field." promptTitle="Work-Sharing Unit" prompt="If available, enter the employee's Work-Sharing unit name." sqref="D5:D104" xr:uid="{6BD58D09-E73E-4DBF-BB49-ACB131B55215}">
      <formula1>$K5</formula1>
    </dataValidation>
    <dataValidation type="custom" allowBlank="1" showInputMessage="1" showErrorMessage="1" error="A valid social insurance number must be entered in the SIN field." promptTitle="Last Name" prompt="Enter the employee's last name." sqref="C5:C104" xr:uid="{5CD9E721-4A2D-48E2-B9AE-E19243C1725E}">
      <formula1>$K5</formula1>
    </dataValidation>
    <dataValidation type="custom" allowBlank="1" showInputMessage="1" showErrorMessage="1" error="A valid social insurance number must be entered in the SIN field." promptTitle="First Name" prompt="Enter the employee’s first name." sqref="B5:B104" xr:uid="{0AAB910F-0243-4DFC-A378-FAF28BA905F1}">
      <formula1>$K5</formula1>
    </dataValidation>
    <dataValidation type="custom" allowBlank="1" showInputMessage="1" showErrorMessage="1" errorTitle="Invalid SIN" error="The SIN must be 9 digits long, without spaces or hyphens." promptTitle="SIN" prompt="Enter the employee’s social insurance number." sqref="A5:A104" xr:uid="{B6922573-C97D-4391-AA65-FEE7D4C4C589}">
      <formula1>AND(ISNUMBER(A5),LEN(A5)=9)</formula1>
    </dataValidation>
    <dataValidation type="custom" allowBlank="1" showInputMessage="1" showErrorMessage="1" error="A valid social insurance number must be entered in the SIN field." sqref="I5:J104" xr:uid="{EB555582-16FB-4151-B530-D9F2A4268D9C}">
      <formula1>$K5</formula1>
    </dataValidation>
    <dataValidation allowBlank="1" showInputMessage="1" sqref="K1:K104" xr:uid="{5424E435-1F10-49CB-895E-4F8384170E55}"/>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1C3E6-B128-4CB6-A812-095984C2F166}">
  <sheetPr>
    <tabColor theme="3"/>
  </sheetPr>
  <dimension ref="A1:A8"/>
  <sheetViews>
    <sheetView showGridLines="0" workbookViewId="0">
      <selection activeCell="A2" sqref="A2"/>
    </sheetView>
  </sheetViews>
  <sheetFormatPr defaultRowHeight="14.4" x14ac:dyDescent="0.3"/>
  <cols>
    <col min="1" max="1" width="185.77734375" customWidth="1"/>
  </cols>
  <sheetData>
    <row r="1" spans="1:1" ht="231.75" customHeight="1" x14ac:dyDescent="0.3">
      <c r="A1" s="20" t="s">
        <v>67</v>
      </c>
    </row>
    <row r="2" spans="1:1" ht="246" customHeight="1" x14ac:dyDescent="0.3">
      <c r="A2" s="20" t="s">
        <v>65</v>
      </c>
    </row>
    <row r="3" spans="1:1" ht="239.25" customHeight="1" x14ac:dyDescent="0.3">
      <c r="A3" s="20" t="s">
        <v>66</v>
      </c>
    </row>
    <row r="4" spans="1:1" ht="176.25" customHeight="1" x14ac:dyDescent="0.3">
      <c r="A4" s="20" t="s">
        <v>68</v>
      </c>
    </row>
    <row r="5" spans="1:1" ht="268.5" customHeight="1" x14ac:dyDescent="0.3">
      <c r="A5" s="20" t="s">
        <v>69</v>
      </c>
    </row>
    <row r="6" spans="1:1" ht="90" x14ac:dyDescent="0.3">
      <c r="A6" s="20" t="s">
        <v>70</v>
      </c>
    </row>
    <row r="7" spans="1:1" ht="200.25" customHeight="1" x14ac:dyDescent="0.3">
      <c r="A7" s="20" t="s">
        <v>71</v>
      </c>
    </row>
    <row r="8" spans="1:1" ht="135" x14ac:dyDescent="0.3">
      <c r="A8" s="20"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32B8C-F1D7-4780-93A8-C3DBB259205F}">
  <sheetPr codeName="Sheet2">
    <tabColor theme="3"/>
  </sheetPr>
  <dimension ref="A1:D10"/>
  <sheetViews>
    <sheetView showGridLines="0" workbookViewId="0">
      <selection activeCell="A6" sqref="A6"/>
    </sheetView>
  </sheetViews>
  <sheetFormatPr defaultRowHeight="14.4" x14ac:dyDescent="0.3"/>
  <cols>
    <col min="1" max="1" width="138.109375" customWidth="1"/>
  </cols>
  <sheetData>
    <row r="1" spans="1:4" ht="36" customHeight="1" x14ac:dyDescent="0.3"/>
    <row r="2" spans="1:4" ht="34.950000000000003" customHeight="1" x14ac:dyDescent="0.3">
      <c r="A2" s="45" t="s">
        <v>7</v>
      </c>
      <c r="B2" s="45"/>
      <c r="C2" s="45"/>
      <c r="D2" s="45"/>
    </row>
    <row r="3" spans="1:4" ht="68.400000000000006" customHeight="1" x14ac:dyDescent="0.3">
      <c r="A3" s="10" t="s">
        <v>8</v>
      </c>
      <c r="B3" s="11"/>
      <c r="C3" s="11"/>
      <c r="D3" s="11"/>
    </row>
    <row r="4" spans="1:4" x14ac:dyDescent="0.3">
      <c r="A4" s="18" t="s">
        <v>9</v>
      </c>
      <c r="B4" s="18"/>
      <c r="C4" s="18"/>
      <c r="D4" s="18"/>
    </row>
    <row r="5" spans="1:4" ht="120" customHeight="1" x14ac:dyDescent="0.3">
      <c r="A5" s="13" t="s">
        <v>10</v>
      </c>
      <c r="B5" s="14"/>
      <c r="C5" s="14"/>
      <c r="D5" s="14"/>
    </row>
    <row r="6" spans="1:4" x14ac:dyDescent="0.3">
      <c r="A6" s="43" t="s">
        <v>11</v>
      </c>
      <c r="B6" s="15"/>
      <c r="C6" s="15"/>
      <c r="D6" s="15"/>
    </row>
    <row r="7" spans="1:4" x14ac:dyDescent="0.3">
      <c r="A7" s="18" t="s">
        <v>12</v>
      </c>
      <c r="B7" s="18"/>
      <c r="C7" s="18"/>
      <c r="D7" s="18"/>
    </row>
    <row r="8" spans="1:4" ht="104.4" customHeight="1" x14ac:dyDescent="0.3">
      <c r="A8" s="16" t="s">
        <v>13</v>
      </c>
      <c r="B8" s="46"/>
      <c r="C8" s="46"/>
      <c r="D8" s="46"/>
    </row>
    <row r="9" spans="1:4" x14ac:dyDescent="0.3">
      <c r="A9" s="16"/>
      <c r="B9" s="46"/>
      <c r="C9" s="46"/>
      <c r="D9" s="46"/>
    </row>
    <row r="10" spans="1:4" x14ac:dyDescent="0.3">
      <c r="A10" s="16"/>
      <c r="B10" s="46"/>
      <c r="C10" s="46"/>
      <c r="D10" s="46"/>
    </row>
  </sheetData>
  <sheetProtection algorithmName="SHA-512" hashValue="fqZTtTITbCVMr8d5tew5l6LCedLpo1zNdjEnbfFWfCSX/ZCUKst15fM8abCAvTvX/DyG8c7GFwpqAU7hveNSDw==" saltValue="2GRAsUtW4ipp/NBRAk9xIg==" spinCount="100000" sheet="1" objects="1" scenarios="1" selectLockedCells="1"/>
  <mergeCells count="4">
    <mergeCell ref="A2:D2"/>
    <mergeCell ref="B8:B10"/>
    <mergeCell ref="C8:C10"/>
    <mergeCell ref="D8:D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05B11-7A5A-4B23-B0A2-15764D20E7CB}">
  <sheetPr>
    <tabColor theme="3"/>
  </sheetPr>
  <dimension ref="A1:K104"/>
  <sheetViews>
    <sheetView showGridLines="0" workbookViewId="0">
      <pane xSplit="4" ySplit="4" topLeftCell="E5" activePane="bottomRight" state="frozen"/>
      <selection pane="topRight" activeCell="E1" sqref="E1"/>
      <selection pane="bottomLeft" activeCell="A5" sqref="A5"/>
      <selection pane="bottomRight" activeCell="A5" sqref="A5"/>
    </sheetView>
  </sheetViews>
  <sheetFormatPr defaultRowHeight="14.4" x14ac:dyDescent="0.3"/>
  <cols>
    <col min="1" max="1" width="24.33203125" customWidth="1"/>
    <col min="2" max="4" width="34.6640625" customWidth="1"/>
    <col min="5" max="5" width="18" customWidth="1"/>
    <col min="6" max="6" width="10.44140625" customWidth="1"/>
    <col min="7" max="7" width="9" customWidth="1"/>
    <col min="8" max="8" width="13.88671875" customWidth="1"/>
    <col min="9" max="9" width="18.6640625" customWidth="1"/>
    <col min="10" max="10" width="16.88671875" customWidth="1"/>
    <col min="11" max="11" width="12" hidden="1" customWidth="1"/>
  </cols>
  <sheetData>
    <row r="1" spans="1:11" x14ac:dyDescent="0.3">
      <c r="A1" s="38" t="s">
        <v>49</v>
      </c>
      <c r="B1" s="47"/>
      <c r="C1" s="48"/>
      <c r="D1" s="49"/>
      <c r="E1" s="6"/>
      <c r="F1" s="6"/>
      <c r="G1" s="6"/>
      <c r="H1" s="6"/>
      <c r="I1" s="6"/>
      <c r="J1" s="7"/>
      <c r="K1" s="4"/>
    </row>
    <row r="2" spans="1:11" ht="14.4" customHeight="1" x14ac:dyDescent="0.3">
      <c r="A2" s="42" t="s">
        <v>19</v>
      </c>
      <c r="B2" s="42" t="s">
        <v>56</v>
      </c>
      <c r="C2" s="42" t="s">
        <v>20</v>
      </c>
      <c r="D2" s="42" t="s">
        <v>59</v>
      </c>
      <c r="E2" s="36"/>
      <c r="F2" s="36"/>
      <c r="G2" s="36"/>
      <c r="H2" s="36"/>
      <c r="I2" s="36"/>
      <c r="J2" s="37"/>
      <c r="K2" s="5"/>
    </row>
    <row r="3" spans="1:11" x14ac:dyDescent="0.3">
      <c r="A3" s="39">
        <f>SUM(FR_GrantCalc100[Montant total du supplément])</f>
        <v>0</v>
      </c>
      <c r="B3" s="40">
        <f>TotalSupplement*0.0163</f>
        <v>0</v>
      </c>
      <c r="C3" s="40">
        <f>TotalSupplement*0.0595</f>
        <v>0</v>
      </c>
      <c r="D3" s="41">
        <f>SUM(TotalSupplement,TotalEIPremiums,TotalCPP)</f>
        <v>0</v>
      </c>
      <c r="E3" s="36"/>
      <c r="F3" s="36"/>
      <c r="G3" s="36"/>
      <c r="H3" s="36"/>
      <c r="I3" s="36"/>
      <c r="J3" s="37"/>
      <c r="K3" s="5"/>
    </row>
    <row r="4" spans="1:11" ht="36" customHeight="1" x14ac:dyDescent="0.3">
      <c r="A4" s="21" t="s">
        <v>14</v>
      </c>
      <c r="B4" s="21" t="s">
        <v>54</v>
      </c>
      <c r="C4" s="21" t="s">
        <v>55</v>
      </c>
      <c r="D4" s="22" t="s">
        <v>47</v>
      </c>
      <c r="E4" s="27" t="s">
        <v>15</v>
      </c>
      <c r="F4" s="22" t="s">
        <v>16</v>
      </c>
      <c r="G4" s="23" t="s">
        <v>17</v>
      </c>
      <c r="H4" s="22" t="s">
        <v>57</v>
      </c>
      <c r="I4" s="28" t="s">
        <v>18</v>
      </c>
      <c r="J4" s="24" t="s">
        <v>19</v>
      </c>
      <c r="K4" s="24" t="s">
        <v>46</v>
      </c>
    </row>
    <row r="5" spans="1:11" x14ac:dyDescent="0.3">
      <c r="A5" s="25"/>
      <c r="B5" s="3"/>
      <c r="C5" s="3"/>
      <c r="D5" s="3"/>
      <c r="E5" s="34"/>
      <c r="F5" s="32"/>
      <c r="G5" s="1"/>
      <c r="H5" s="2"/>
      <c r="I5"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5" s="30">
        <f>N(FR_GrantCalc100[[#This Row],[Montant du supplément hebdomadaire]])*N(FR_GrantCalc100[[#This Row],[Nombre de semaines de la subvention]])</f>
        <v>0</v>
      </c>
      <c r="K5"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6" spans="1:11" x14ac:dyDescent="0.3">
      <c r="A6" s="25"/>
      <c r="B6" s="3"/>
      <c r="C6" s="3"/>
      <c r="D6" s="3"/>
      <c r="E6" s="34"/>
      <c r="F6" s="33"/>
      <c r="G6" s="1"/>
      <c r="H6" s="2"/>
      <c r="I6"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6" s="30">
        <f>N(FR_GrantCalc100[[#This Row],[Montant du supplément hebdomadaire]])*N(FR_GrantCalc100[[#This Row],[Nombre de semaines de la subvention]])</f>
        <v>0</v>
      </c>
      <c r="K6"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7" spans="1:11" x14ac:dyDescent="0.3">
      <c r="A7" s="25"/>
      <c r="B7" s="3"/>
      <c r="C7" s="3"/>
      <c r="D7" s="3"/>
      <c r="E7" s="34"/>
      <c r="F7" s="33"/>
      <c r="G7" s="1"/>
      <c r="H7" s="2"/>
      <c r="I7"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7" s="30">
        <f>N(FR_GrantCalc100[[#This Row],[Montant du supplément hebdomadaire]])*N(FR_GrantCalc100[[#This Row],[Nombre de semaines de la subvention]])</f>
        <v>0</v>
      </c>
      <c r="K7"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8" spans="1:11" x14ac:dyDescent="0.3">
      <c r="A8" s="25"/>
      <c r="B8" s="3"/>
      <c r="C8" s="3"/>
      <c r="D8" s="3"/>
      <c r="E8" s="34"/>
      <c r="F8" s="33"/>
      <c r="G8" s="1"/>
      <c r="H8" s="2"/>
      <c r="I8"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8" s="30">
        <f>N(FR_GrantCalc100[[#This Row],[Montant du supplément hebdomadaire]])*N(FR_GrantCalc100[[#This Row],[Nombre de semaines de la subvention]])</f>
        <v>0</v>
      </c>
      <c r="K8"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9" spans="1:11" x14ac:dyDescent="0.3">
      <c r="A9" s="25"/>
      <c r="B9" s="3"/>
      <c r="C9" s="3"/>
      <c r="D9" s="3"/>
      <c r="E9" s="34"/>
      <c r="F9" s="33"/>
      <c r="G9" s="1"/>
      <c r="H9" s="2"/>
      <c r="I9"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9" s="30">
        <f>N(FR_GrantCalc100[[#This Row],[Montant du supplément hebdomadaire]])*N(FR_GrantCalc100[[#This Row],[Nombre de semaines de la subvention]])</f>
        <v>0</v>
      </c>
      <c r="K9"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10" spans="1:11" x14ac:dyDescent="0.3">
      <c r="A10" s="25"/>
      <c r="B10" s="3"/>
      <c r="C10" s="3"/>
      <c r="D10" s="3"/>
      <c r="E10" s="34"/>
      <c r="F10" s="33"/>
      <c r="G10" s="1"/>
      <c r="H10" s="2"/>
      <c r="I10"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10" s="30">
        <f>N(FR_GrantCalc100[[#This Row],[Montant du supplément hebdomadaire]])*N(FR_GrantCalc100[[#This Row],[Nombre de semaines de la subvention]])</f>
        <v>0</v>
      </c>
      <c r="K10"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11" spans="1:11" x14ac:dyDescent="0.3">
      <c r="A11" s="25"/>
      <c r="B11" s="3"/>
      <c r="C11" s="3"/>
      <c r="D11" s="3"/>
      <c r="E11" s="34"/>
      <c r="F11" s="33"/>
      <c r="G11" s="1"/>
      <c r="H11" s="2"/>
      <c r="I11"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11" s="30">
        <f>N(FR_GrantCalc100[[#This Row],[Montant du supplément hebdomadaire]])*N(FR_GrantCalc100[[#This Row],[Nombre de semaines de la subvention]])</f>
        <v>0</v>
      </c>
      <c r="K11"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12" spans="1:11" x14ac:dyDescent="0.3">
      <c r="A12" s="25"/>
      <c r="B12" s="3"/>
      <c r="C12" s="3"/>
      <c r="D12" s="3"/>
      <c r="E12" s="34"/>
      <c r="F12" s="33"/>
      <c r="G12" s="1"/>
      <c r="H12" s="2"/>
      <c r="I12"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12" s="30">
        <f>N(FR_GrantCalc100[[#This Row],[Montant du supplément hebdomadaire]])*N(FR_GrantCalc100[[#This Row],[Nombre de semaines de la subvention]])</f>
        <v>0</v>
      </c>
      <c r="K12"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13" spans="1:11" x14ac:dyDescent="0.3">
      <c r="A13" s="25"/>
      <c r="B13" s="3"/>
      <c r="C13" s="3"/>
      <c r="D13" s="3"/>
      <c r="E13" s="34"/>
      <c r="F13" s="33"/>
      <c r="G13" s="1"/>
      <c r="H13" s="2"/>
      <c r="I13"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13" s="30">
        <f>N(FR_GrantCalc100[[#This Row],[Montant du supplément hebdomadaire]])*N(FR_GrantCalc100[[#This Row],[Nombre de semaines de la subvention]])</f>
        <v>0</v>
      </c>
      <c r="K13"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14" spans="1:11" x14ac:dyDescent="0.3">
      <c r="A14" s="25"/>
      <c r="B14" s="3"/>
      <c r="C14" s="3"/>
      <c r="D14" s="3"/>
      <c r="E14" s="34"/>
      <c r="F14" s="33"/>
      <c r="G14" s="1"/>
      <c r="H14" s="2"/>
      <c r="I14"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14" s="30">
        <f>N(FR_GrantCalc100[[#This Row],[Montant du supplément hebdomadaire]])*N(FR_GrantCalc100[[#This Row],[Nombre de semaines de la subvention]])</f>
        <v>0</v>
      </c>
      <c r="K14"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15" spans="1:11" x14ac:dyDescent="0.3">
      <c r="A15" s="25"/>
      <c r="B15" s="3"/>
      <c r="C15" s="3"/>
      <c r="D15" s="3"/>
      <c r="E15" s="34"/>
      <c r="F15" s="33"/>
      <c r="G15" s="1"/>
      <c r="H15" s="2"/>
      <c r="I15"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15" s="30">
        <f>N(FR_GrantCalc100[[#This Row],[Montant du supplément hebdomadaire]])*N(FR_GrantCalc100[[#This Row],[Nombre de semaines de la subvention]])</f>
        <v>0</v>
      </c>
      <c r="K15"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16" spans="1:11" x14ac:dyDescent="0.3">
      <c r="A16" s="25"/>
      <c r="B16" s="3"/>
      <c r="C16" s="3"/>
      <c r="D16" s="3"/>
      <c r="E16" s="34"/>
      <c r="F16" s="33"/>
      <c r="G16" s="1"/>
      <c r="H16" s="2"/>
      <c r="I16"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16" s="30">
        <f>N(FR_GrantCalc100[[#This Row],[Montant du supplément hebdomadaire]])*N(FR_GrantCalc100[[#This Row],[Nombre de semaines de la subvention]])</f>
        <v>0</v>
      </c>
      <c r="K16"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17" spans="1:11" x14ac:dyDescent="0.3">
      <c r="A17" s="25"/>
      <c r="B17" s="3"/>
      <c r="C17" s="3"/>
      <c r="D17" s="3"/>
      <c r="E17" s="34"/>
      <c r="F17" s="33"/>
      <c r="G17" s="1"/>
      <c r="H17" s="2"/>
      <c r="I17"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17" s="30">
        <f>N(FR_GrantCalc100[[#This Row],[Montant du supplément hebdomadaire]])*N(FR_GrantCalc100[[#This Row],[Nombre de semaines de la subvention]])</f>
        <v>0</v>
      </c>
      <c r="K17"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18" spans="1:11" x14ac:dyDescent="0.3">
      <c r="A18" s="25"/>
      <c r="B18" s="3"/>
      <c r="C18" s="3"/>
      <c r="D18" s="3"/>
      <c r="E18" s="34"/>
      <c r="F18" s="33"/>
      <c r="G18" s="1"/>
      <c r="H18" s="2"/>
      <c r="I18"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18" s="30">
        <f>N(FR_GrantCalc100[[#This Row],[Montant du supplément hebdomadaire]])*N(FR_GrantCalc100[[#This Row],[Nombre de semaines de la subvention]])</f>
        <v>0</v>
      </c>
      <c r="K18"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19" spans="1:11" x14ac:dyDescent="0.3">
      <c r="A19" s="25"/>
      <c r="B19" s="3"/>
      <c r="C19" s="3"/>
      <c r="D19" s="3"/>
      <c r="E19" s="34"/>
      <c r="F19" s="33"/>
      <c r="G19" s="1"/>
      <c r="H19" s="2"/>
      <c r="I19"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19" s="30">
        <f>N(FR_GrantCalc100[[#This Row],[Montant du supplément hebdomadaire]])*N(FR_GrantCalc100[[#This Row],[Nombre de semaines de la subvention]])</f>
        <v>0</v>
      </c>
      <c r="K19"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20" spans="1:11" x14ac:dyDescent="0.3">
      <c r="A20" s="25"/>
      <c r="B20" s="3"/>
      <c r="C20" s="3"/>
      <c r="D20" s="3"/>
      <c r="E20" s="34"/>
      <c r="F20" s="33"/>
      <c r="G20" s="1"/>
      <c r="H20" s="2"/>
      <c r="I20"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20" s="30">
        <f>N(FR_GrantCalc100[[#This Row],[Montant du supplément hebdomadaire]])*N(FR_GrantCalc100[[#This Row],[Nombre de semaines de la subvention]])</f>
        <v>0</v>
      </c>
      <c r="K20"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21" spans="1:11" x14ac:dyDescent="0.3">
      <c r="A21" s="25"/>
      <c r="B21" s="3"/>
      <c r="C21" s="3"/>
      <c r="D21" s="3"/>
      <c r="E21" s="34"/>
      <c r="F21" s="33"/>
      <c r="G21" s="1"/>
      <c r="H21" s="2"/>
      <c r="I21"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21" s="30">
        <f>N(FR_GrantCalc100[[#This Row],[Montant du supplément hebdomadaire]])*N(FR_GrantCalc100[[#This Row],[Nombre de semaines de la subvention]])</f>
        <v>0</v>
      </c>
      <c r="K21"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22" spans="1:11" x14ac:dyDescent="0.3">
      <c r="A22" s="25"/>
      <c r="B22" s="3"/>
      <c r="C22" s="3"/>
      <c r="D22" s="3"/>
      <c r="E22" s="34"/>
      <c r="F22" s="33"/>
      <c r="G22" s="1"/>
      <c r="H22" s="2"/>
      <c r="I22"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22" s="30">
        <f>N(FR_GrantCalc100[[#This Row],[Montant du supplément hebdomadaire]])*N(FR_GrantCalc100[[#This Row],[Nombre de semaines de la subvention]])</f>
        <v>0</v>
      </c>
      <c r="K22"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23" spans="1:11" x14ac:dyDescent="0.3">
      <c r="A23" s="25"/>
      <c r="B23" s="3"/>
      <c r="C23" s="3"/>
      <c r="D23" s="3"/>
      <c r="E23" s="34"/>
      <c r="F23" s="33"/>
      <c r="G23" s="1"/>
      <c r="H23" s="2"/>
      <c r="I23"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23" s="30">
        <f>N(FR_GrantCalc100[[#This Row],[Montant du supplément hebdomadaire]])*N(FR_GrantCalc100[[#This Row],[Nombre de semaines de la subvention]])</f>
        <v>0</v>
      </c>
      <c r="K23"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24" spans="1:11" x14ac:dyDescent="0.3">
      <c r="A24" s="25"/>
      <c r="B24" s="3"/>
      <c r="C24" s="3"/>
      <c r="D24" s="3"/>
      <c r="E24" s="34"/>
      <c r="F24" s="33"/>
      <c r="G24" s="1"/>
      <c r="H24" s="2"/>
      <c r="I24"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24" s="30">
        <f>N(FR_GrantCalc100[[#This Row],[Montant du supplément hebdomadaire]])*N(FR_GrantCalc100[[#This Row],[Nombre de semaines de la subvention]])</f>
        <v>0</v>
      </c>
      <c r="K24"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25" spans="1:11" x14ac:dyDescent="0.3">
      <c r="A25" s="25"/>
      <c r="B25" s="3"/>
      <c r="C25" s="3"/>
      <c r="D25" s="3"/>
      <c r="E25" s="34"/>
      <c r="F25" s="33"/>
      <c r="G25" s="1"/>
      <c r="H25" s="2"/>
      <c r="I25"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25" s="30">
        <f>N(FR_GrantCalc100[[#This Row],[Montant du supplément hebdomadaire]])*N(FR_GrantCalc100[[#This Row],[Nombre de semaines de la subvention]])</f>
        <v>0</v>
      </c>
      <c r="K25"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26" spans="1:11" x14ac:dyDescent="0.3">
      <c r="A26" s="25"/>
      <c r="B26" s="3"/>
      <c r="C26" s="3"/>
      <c r="D26" s="3"/>
      <c r="E26" s="34"/>
      <c r="F26" s="33"/>
      <c r="G26" s="1"/>
      <c r="H26" s="2"/>
      <c r="I26"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26" s="30">
        <f>N(FR_GrantCalc100[[#This Row],[Montant du supplément hebdomadaire]])*N(FR_GrantCalc100[[#This Row],[Nombre de semaines de la subvention]])</f>
        <v>0</v>
      </c>
      <c r="K26"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27" spans="1:11" x14ac:dyDescent="0.3">
      <c r="A27" s="25"/>
      <c r="B27" s="3"/>
      <c r="C27" s="3"/>
      <c r="D27" s="3"/>
      <c r="E27" s="34"/>
      <c r="F27" s="33"/>
      <c r="G27" s="1"/>
      <c r="H27" s="2"/>
      <c r="I27"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27" s="30">
        <f>N(FR_GrantCalc100[[#This Row],[Montant du supplément hebdomadaire]])*N(FR_GrantCalc100[[#This Row],[Nombre de semaines de la subvention]])</f>
        <v>0</v>
      </c>
      <c r="K27"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28" spans="1:11" x14ac:dyDescent="0.3">
      <c r="A28" s="25"/>
      <c r="B28" s="3"/>
      <c r="C28" s="3"/>
      <c r="D28" s="3"/>
      <c r="E28" s="34"/>
      <c r="F28" s="33"/>
      <c r="G28" s="1"/>
      <c r="H28" s="2"/>
      <c r="I28"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28" s="30">
        <f>N(FR_GrantCalc100[[#This Row],[Montant du supplément hebdomadaire]])*N(FR_GrantCalc100[[#This Row],[Nombre de semaines de la subvention]])</f>
        <v>0</v>
      </c>
      <c r="K28"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29" spans="1:11" x14ac:dyDescent="0.3">
      <c r="A29" s="25"/>
      <c r="B29" s="3"/>
      <c r="C29" s="3"/>
      <c r="D29" s="3"/>
      <c r="E29" s="34"/>
      <c r="F29" s="33"/>
      <c r="G29" s="1"/>
      <c r="H29" s="2"/>
      <c r="I29"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29" s="30">
        <f>N(FR_GrantCalc100[[#This Row],[Montant du supplément hebdomadaire]])*N(FR_GrantCalc100[[#This Row],[Nombre de semaines de la subvention]])</f>
        <v>0</v>
      </c>
      <c r="K29"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30" spans="1:11" x14ac:dyDescent="0.3">
      <c r="A30" s="25"/>
      <c r="B30" s="3"/>
      <c r="C30" s="3"/>
      <c r="D30" s="3"/>
      <c r="E30" s="34"/>
      <c r="F30" s="33"/>
      <c r="G30" s="1"/>
      <c r="H30" s="2"/>
      <c r="I30"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30" s="30">
        <f>N(FR_GrantCalc100[[#This Row],[Montant du supplément hebdomadaire]])*N(FR_GrantCalc100[[#This Row],[Nombre de semaines de la subvention]])</f>
        <v>0</v>
      </c>
      <c r="K30"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31" spans="1:11" x14ac:dyDescent="0.3">
      <c r="A31" s="25"/>
      <c r="B31" s="3"/>
      <c r="C31" s="3"/>
      <c r="D31" s="3"/>
      <c r="E31" s="34"/>
      <c r="F31" s="33"/>
      <c r="G31" s="1"/>
      <c r="H31" s="2"/>
      <c r="I31"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31" s="30">
        <f>N(FR_GrantCalc100[[#This Row],[Montant du supplément hebdomadaire]])*N(FR_GrantCalc100[[#This Row],[Nombre de semaines de la subvention]])</f>
        <v>0</v>
      </c>
      <c r="K31"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32" spans="1:11" x14ac:dyDescent="0.3">
      <c r="A32" s="25"/>
      <c r="B32" s="3"/>
      <c r="C32" s="3"/>
      <c r="D32" s="3"/>
      <c r="E32" s="34"/>
      <c r="F32" s="33"/>
      <c r="G32" s="1"/>
      <c r="H32" s="2"/>
      <c r="I32"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32" s="30">
        <f>N(FR_GrantCalc100[[#This Row],[Montant du supplément hebdomadaire]])*N(FR_GrantCalc100[[#This Row],[Nombre de semaines de la subvention]])</f>
        <v>0</v>
      </c>
      <c r="K32"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33" spans="1:11" x14ac:dyDescent="0.3">
      <c r="A33" s="25"/>
      <c r="B33" s="3"/>
      <c r="C33" s="3"/>
      <c r="D33" s="3"/>
      <c r="E33" s="34"/>
      <c r="F33" s="33"/>
      <c r="G33" s="1"/>
      <c r="H33" s="2"/>
      <c r="I33"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33" s="30">
        <f>N(FR_GrantCalc100[[#This Row],[Montant du supplément hebdomadaire]])*N(FR_GrantCalc100[[#This Row],[Nombre de semaines de la subvention]])</f>
        <v>0</v>
      </c>
      <c r="K33"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34" spans="1:11" x14ac:dyDescent="0.3">
      <c r="A34" s="25"/>
      <c r="B34" s="3"/>
      <c r="C34" s="3"/>
      <c r="D34" s="3"/>
      <c r="E34" s="34"/>
      <c r="F34" s="33"/>
      <c r="G34" s="1"/>
      <c r="H34" s="2"/>
      <c r="I34"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34" s="30">
        <f>N(FR_GrantCalc100[[#This Row],[Montant du supplément hebdomadaire]])*N(FR_GrantCalc100[[#This Row],[Nombre de semaines de la subvention]])</f>
        <v>0</v>
      </c>
      <c r="K34"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35" spans="1:11" x14ac:dyDescent="0.3">
      <c r="A35" s="25"/>
      <c r="B35" s="3"/>
      <c r="C35" s="3"/>
      <c r="D35" s="3"/>
      <c r="E35" s="34"/>
      <c r="F35" s="33"/>
      <c r="G35" s="1"/>
      <c r="H35" s="2"/>
      <c r="I35"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35" s="30">
        <f>N(FR_GrantCalc100[[#This Row],[Montant du supplément hebdomadaire]])*N(FR_GrantCalc100[[#This Row],[Nombre de semaines de la subvention]])</f>
        <v>0</v>
      </c>
      <c r="K35"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36" spans="1:11" x14ac:dyDescent="0.3">
      <c r="A36" s="25"/>
      <c r="B36" s="3"/>
      <c r="C36" s="3"/>
      <c r="D36" s="3"/>
      <c r="E36" s="34"/>
      <c r="F36" s="33"/>
      <c r="G36" s="1"/>
      <c r="H36" s="2"/>
      <c r="I36"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36" s="30">
        <f>N(FR_GrantCalc100[[#This Row],[Montant du supplément hebdomadaire]])*N(FR_GrantCalc100[[#This Row],[Nombre de semaines de la subvention]])</f>
        <v>0</v>
      </c>
      <c r="K36"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37" spans="1:11" x14ac:dyDescent="0.3">
      <c r="A37" s="25"/>
      <c r="B37" s="3"/>
      <c r="C37" s="3"/>
      <c r="D37" s="3"/>
      <c r="E37" s="34"/>
      <c r="F37" s="33"/>
      <c r="G37" s="1"/>
      <c r="H37" s="2"/>
      <c r="I37"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37" s="30">
        <f>N(FR_GrantCalc100[[#This Row],[Montant du supplément hebdomadaire]])*N(FR_GrantCalc100[[#This Row],[Nombre de semaines de la subvention]])</f>
        <v>0</v>
      </c>
      <c r="K37"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38" spans="1:11" x14ac:dyDescent="0.3">
      <c r="A38" s="25"/>
      <c r="B38" s="3"/>
      <c r="C38" s="3"/>
      <c r="D38" s="3"/>
      <c r="E38" s="34"/>
      <c r="F38" s="33"/>
      <c r="G38" s="1"/>
      <c r="H38" s="2"/>
      <c r="I38"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38" s="30">
        <f>N(FR_GrantCalc100[[#This Row],[Montant du supplément hebdomadaire]])*N(FR_GrantCalc100[[#This Row],[Nombre de semaines de la subvention]])</f>
        <v>0</v>
      </c>
      <c r="K38"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39" spans="1:11" x14ac:dyDescent="0.3">
      <c r="A39" s="25"/>
      <c r="B39" s="3"/>
      <c r="C39" s="3"/>
      <c r="D39" s="3"/>
      <c r="E39" s="34"/>
      <c r="F39" s="33"/>
      <c r="G39" s="1"/>
      <c r="H39" s="2"/>
      <c r="I39"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39" s="30">
        <f>N(FR_GrantCalc100[[#This Row],[Montant du supplément hebdomadaire]])*N(FR_GrantCalc100[[#This Row],[Nombre de semaines de la subvention]])</f>
        <v>0</v>
      </c>
      <c r="K39"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40" spans="1:11" x14ac:dyDescent="0.3">
      <c r="A40" s="25"/>
      <c r="B40" s="3"/>
      <c r="C40" s="3"/>
      <c r="D40" s="3"/>
      <c r="E40" s="34"/>
      <c r="F40" s="33"/>
      <c r="G40" s="1"/>
      <c r="H40" s="2"/>
      <c r="I40"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40" s="30">
        <f>N(FR_GrantCalc100[[#This Row],[Montant du supplément hebdomadaire]])*N(FR_GrantCalc100[[#This Row],[Nombre de semaines de la subvention]])</f>
        <v>0</v>
      </c>
      <c r="K40"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41" spans="1:11" x14ac:dyDescent="0.3">
      <c r="A41" s="25"/>
      <c r="B41" s="3"/>
      <c r="C41" s="3"/>
      <c r="D41" s="3"/>
      <c r="E41" s="34"/>
      <c r="F41" s="33"/>
      <c r="G41" s="1"/>
      <c r="H41" s="2"/>
      <c r="I41"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41" s="30">
        <f>N(FR_GrantCalc100[[#This Row],[Montant du supplément hebdomadaire]])*N(FR_GrantCalc100[[#This Row],[Nombre de semaines de la subvention]])</f>
        <v>0</v>
      </c>
      <c r="K41"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42" spans="1:11" x14ac:dyDescent="0.3">
      <c r="A42" s="25"/>
      <c r="B42" s="3"/>
      <c r="C42" s="3"/>
      <c r="D42" s="3"/>
      <c r="E42" s="34"/>
      <c r="F42" s="33"/>
      <c r="G42" s="1"/>
      <c r="H42" s="2"/>
      <c r="I42"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42" s="30">
        <f>N(FR_GrantCalc100[[#This Row],[Montant du supplément hebdomadaire]])*N(FR_GrantCalc100[[#This Row],[Nombre de semaines de la subvention]])</f>
        <v>0</v>
      </c>
      <c r="K42"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43" spans="1:11" x14ac:dyDescent="0.3">
      <c r="A43" s="25"/>
      <c r="B43" s="3"/>
      <c r="C43" s="3"/>
      <c r="D43" s="3"/>
      <c r="E43" s="34"/>
      <c r="F43" s="33"/>
      <c r="G43" s="1"/>
      <c r="H43" s="2"/>
      <c r="I43"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43" s="30">
        <f>N(FR_GrantCalc100[[#This Row],[Montant du supplément hebdomadaire]])*N(FR_GrantCalc100[[#This Row],[Nombre de semaines de la subvention]])</f>
        <v>0</v>
      </c>
      <c r="K43"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44" spans="1:11" x14ac:dyDescent="0.3">
      <c r="A44" s="25"/>
      <c r="B44" s="3"/>
      <c r="C44" s="3"/>
      <c r="D44" s="3"/>
      <c r="E44" s="34"/>
      <c r="F44" s="33"/>
      <c r="G44" s="1"/>
      <c r="H44" s="2"/>
      <c r="I44"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44" s="30">
        <f>N(FR_GrantCalc100[[#This Row],[Montant du supplément hebdomadaire]])*N(FR_GrantCalc100[[#This Row],[Nombre de semaines de la subvention]])</f>
        <v>0</v>
      </c>
      <c r="K44"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45" spans="1:11" x14ac:dyDescent="0.3">
      <c r="A45" s="25"/>
      <c r="B45" s="3"/>
      <c r="C45" s="3"/>
      <c r="D45" s="3"/>
      <c r="E45" s="34"/>
      <c r="F45" s="33"/>
      <c r="G45" s="1"/>
      <c r="H45" s="2"/>
      <c r="I45"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45" s="30">
        <f>N(FR_GrantCalc100[[#This Row],[Montant du supplément hebdomadaire]])*N(FR_GrantCalc100[[#This Row],[Nombre de semaines de la subvention]])</f>
        <v>0</v>
      </c>
      <c r="K45"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46" spans="1:11" x14ac:dyDescent="0.3">
      <c r="A46" s="25"/>
      <c r="B46" s="3"/>
      <c r="C46" s="3"/>
      <c r="D46" s="3"/>
      <c r="E46" s="34"/>
      <c r="F46" s="33"/>
      <c r="G46" s="1"/>
      <c r="H46" s="2"/>
      <c r="I46"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46" s="30">
        <f>N(FR_GrantCalc100[[#This Row],[Montant du supplément hebdomadaire]])*N(FR_GrantCalc100[[#This Row],[Nombre de semaines de la subvention]])</f>
        <v>0</v>
      </c>
      <c r="K46"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47" spans="1:11" x14ac:dyDescent="0.3">
      <c r="A47" s="25"/>
      <c r="B47" s="3"/>
      <c r="C47" s="3"/>
      <c r="D47" s="3"/>
      <c r="E47" s="34"/>
      <c r="F47" s="33"/>
      <c r="G47" s="1"/>
      <c r="H47" s="2"/>
      <c r="I47"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47" s="30">
        <f>N(FR_GrantCalc100[[#This Row],[Montant du supplément hebdomadaire]])*N(FR_GrantCalc100[[#This Row],[Nombre de semaines de la subvention]])</f>
        <v>0</v>
      </c>
      <c r="K47"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48" spans="1:11" x14ac:dyDescent="0.3">
      <c r="A48" s="25"/>
      <c r="B48" s="3"/>
      <c r="C48" s="3"/>
      <c r="D48" s="3"/>
      <c r="E48" s="34"/>
      <c r="F48" s="33"/>
      <c r="G48" s="1"/>
      <c r="H48" s="2"/>
      <c r="I48"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48" s="30">
        <f>N(FR_GrantCalc100[[#This Row],[Montant du supplément hebdomadaire]])*N(FR_GrantCalc100[[#This Row],[Nombre de semaines de la subvention]])</f>
        <v>0</v>
      </c>
      <c r="K48"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49" spans="1:11" x14ac:dyDescent="0.3">
      <c r="A49" s="25"/>
      <c r="B49" s="3"/>
      <c r="C49" s="3"/>
      <c r="D49" s="3"/>
      <c r="E49" s="34"/>
      <c r="F49" s="33"/>
      <c r="G49" s="1"/>
      <c r="H49" s="2"/>
      <c r="I49"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49" s="30">
        <f>N(FR_GrantCalc100[[#This Row],[Montant du supplément hebdomadaire]])*N(FR_GrantCalc100[[#This Row],[Nombre de semaines de la subvention]])</f>
        <v>0</v>
      </c>
      <c r="K49"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50" spans="1:11" x14ac:dyDescent="0.3">
      <c r="A50" s="25"/>
      <c r="B50" s="3"/>
      <c r="C50" s="3"/>
      <c r="D50" s="3"/>
      <c r="E50" s="34"/>
      <c r="F50" s="33"/>
      <c r="G50" s="1"/>
      <c r="H50" s="2"/>
      <c r="I50"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50" s="30">
        <f>N(FR_GrantCalc100[[#This Row],[Montant du supplément hebdomadaire]])*N(FR_GrantCalc100[[#This Row],[Nombre de semaines de la subvention]])</f>
        <v>0</v>
      </c>
      <c r="K50"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51" spans="1:11" x14ac:dyDescent="0.3">
      <c r="A51" s="25"/>
      <c r="B51" s="3"/>
      <c r="C51" s="3"/>
      <c r="D51" s="3"/>
      <c r="E51" s="34"/>
      <c r="F51" s="33"/>
      <c r="G51" s="1"/>
      <c r="H51" s="2"/>
      <c r="I51"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51" s="30">
        <f>N(FR_GrantCalc100[[#This Row],[Montant du supplément hebdomadaire]])*N(FR_GrantCalc100[[#This Row],[Nombre de semaines de la subvention]])</f>
        <v>0</v>
      </c>
      <c r="K51"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52" spans="1:11" x14ac:dyDescent="0.3">
      <c r="A52" s="25"/>
      <c r="B52" s="3"/>
      <c r="C52" s="3"/>
      <c r="D52" s="3"/>
      <c r="E52" s="34"/>
      <c r="F52" s="33"/>
      <c r="G52" s="1"/>
      <c r="H52" s="2"/>
      <c r="I52"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52" s="30">
        <f>N(FR_GrantCalc100[[#This Row],[Montant du supplément hebdomadaire]])*N(FR_GrantCalc100[[#This Row],[Nombre de semaines de la subvention]])</f>
        <v>0</v>
      </c>
      <c r="K52"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53" spans="1:11" x14ac:dyDescent="0.3">
      <c r="A53" s="25"/>
      <c r="B53" s="3"/>
      <c r="C53" s="3"/>
      <c r="D53" s="3"/>
      <c r="E53" s="34"/>
      <c r="F53" s="33"/>
      <c r="G53" s="1"/>
      <c r="H53" s="2"/>
      <c r="I53"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53" s="30">
        <f>N(FR_GrantCalc100[[#This Row],[Montant du supplément hebdomadaire]])*N(FR_GrantCalc100[[#This Row],[Nombre de semaines de la subvention]])</f>
        <v>0</v>
      </c>
      <c r="K53"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54" spans="1:11" x14ac:dyDescent="0.3">
      <c r="A54" s="25"/>
      <c r="B54" s="3"/>
      <c r="C54" s="3"/>
      <c r="D54" s="3"/>
      <c r="E54" s="34"/>
      <c r="F54" s="33"/>
      <c r="G54" s="1"/>
      <c r="H54" s="2"/>
      <c r="I54"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54" s="30">
        <f>N(FR_GrantCalc100[[#This Row],[Montant du supplément hebdomadaire]])*N(FR_GrantCalc100[[#This Row],[Nombre de semaines de la subvention]])</f>
        <v>0</v>
      </c>
      <c r="K54"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55" spans="1:11" x14ac:dyDescent="0.3">
      <c r="A55" s="25"/>
      <c r="B55" s="3"/>
      <c r="C55" s="3"/>
      <c r="D55" s="3"/>
      <c r="E55" s="34"/>
      <c r="F55" s="33"/>
      <c r="G55" s="1"/>
      <c r="H55" s="2"/>
      <c r="I55"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55" s="30">
        <f>N(FR_GrantCalc100[[#This Row],[Montant du supplément hebdomadaire]])*N(FR_GrantCalc100[[#This Row],[Nombre de semaines de la subvention]])</f>
        <v>0</v>
      </c>
      <c r="K55"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56" spans="1:11" x14ac:dyDescent="0.3">
      <c r="A56" s="25"/>
      <c r="B56" s="3"/>
      <c r="C56" s="3"/>
      <c r="D56" s="3"/>
      <c r="E56" s="34"/>
      <c r="F56" s="33"/>
      <c r="G56" s="1"/>
      <c r="H56" s="2"/>
      <c r="I56"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56" s="30">
        <f>N(FR_GrantCalc100[[#This Row],[Montant du supplément hebdomadaire]])*N(FR_GrantCalc100[[#This Row],[Nombre de semaines de la subvention]])</f>
        <v>0</v>
      </c>
      <c r="K56"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57" spans="1:11" x14ac:dyDescent="0.3">
      <c r="A57" s="25"/>
      <c r="B57" s="3"/>
      <c r="C57" s="3"/>
      <c r="D57" s="3"/>
      <c r="E57" s="34"/>
      <c r="F57" s="33"/>
      <c r="G57" s="1"/>
      <c r="H57" s="2"/>
      <c r="I57"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57" s="30">
        <f>N(FR_GrantCalc100[[#This Row],[Montant du supplément hebdomadaire]])*N(FR_GrantCalc100[[#This Row],[Nombre de semaines de la subvention]])</f>
        <v>0</v>
      </c>
      <c r="K57"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58" spans="1:11" x14ac:dyDescent="0.3">
      <c r="A58" s="25"/>
      <c r="B58" s="3"/>
      <c r="C58" s="3"/>
      <c r="D58" s="3"/>
      <c r="E58" s="34"/>
      <c r="F58" s="33"/>
      <c r="G58" s="1"/>
      <c r="H58" s="2"/>
      <c r="I58"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58" s="30">
        <f>N(FR_GrantCalc100[[#This Row],[Montant du supplément hebdomadaire]])*N(FR_GrantCalc100[[#This Row],[Nombre de semaines de la subvention]])</f>
        <v>0</v>
      </c>
      <c r="K58"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59" spans="1:11" x14ac:dyDescent="0.3">
      <c r="A59" s="25"/>
      <c r="B59" s="3"/>
      <c r="C59" s="3"/>
      <c r="D59" s="3"/>
      <c r="E59" s="34"/>
      <c r="F59" s="33"/>
      <c r="G59" s="1"/>
      <c r="H59" s="2"/>
      <c r="I59"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59" s="30">
        <f>N(FR_GrantCalc100[[#This Row],[Montant du supplément hebdomadaire]])*N(FR_GrantCalc100[[#This Row],[Nombre de semaines de la subvention]])</f>
        <v>0</v>
      </c>
      <c r="K59"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60" spans="1:11" x14ac:dyDescent="0.3">
      <c r="A60" s="25"/>
      <c r="B60" s="3"/>
      <c r="C60" s="3"/>
      <c r="D60" s="3"/>
      <c r="E60" s="34"/>
      <c r="F60" s="33"/>
      <c r="G60" s="1"/>
      <c r="H60" s="2"/>
      <c r="I60"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60" s="30">
        <f>N(FR_GrantCalc100[[#This Row],[Montant du supplément hebdomadaire]])*N(FR_GrantCalc100[[#This Row],[Nombre de semaines de la subvention]])</f>
        <v>0</v>
      </c>
      <c r="K60"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61" spans="1:11" x14ac:dyDescent="0.3">
      <c r="A61" s="25"/>
      <c r="B61" s="3"/>
      <c r="C61" s="3"/>
      <c r="D61" s="3"/>
      <c r="E61" s="34"/>
      <c r="F61" s="33"/>
      <c r="G61" s="1"/>
      <c r="H61" s="2"/>
      <c r="I61"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61" s="30">
        <f>N(FR_GrantCalc100[[#This Row],[Montant du supplément hebdomadaire]])*N(FR_GrantCalc100[[#This Row],[Nombre de semaines de la subvention]])</f>
        <v>0</v>
      </c>
      <c r="K61"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62" spans="1:11" x14ac:dyDescent="0.3">
      <c r="A62" s="25"/>
      <c r="B62" s="3"/>
      <c r="C62" s="3"/>
      <c r="D62" s="3"/>
      <c r="E62" s="34"/>
      <c r="F62" s="33"/>
      <c r="G62" s="1"/>
      <c r="H62" s="2"/>
      <c r="I62"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62" s="30">
        <f>N(FR_GrantCalc100[[#This Row],[Montant du supplément hebdomadaire]])*N(FR_GrantCalc100[[#This Row],[Nombre de semaines de la subvention]])</f>
        <v>0</v>
      </c>
      <c r="K62"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63" spans="1:11" x14ac:dyDescent="0.3">
      <c r="A63" s="25"/>
      <c r="B63" s="3"/>
      <c r="C63" s="3"/>
      <c r="D63" s="3"/>
      <c r="E63" s="34"/>
      <c r="F63" s="33"/>
      <c r="G63" s="1"/>
      <c r="H63" s="2"/>
      <c r="I63"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63" s="30">
        <f>N(FR_GrantCalc100[[#This Row],[Montant du supplément hebdomadaire]])*N(FR_GrantCalc100[[#This Row],[Nombre de semaines de la subvention]])</f>
        <v>0</v>
      </c>
      <c r="K63"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64" spans="1:11" x14ac:dyDescent="0.3">
      <c r="A64" s="25"/>
      <c r="B64" s="3"/>
      <c r="C64" s="3"/>
      <c r="D64" s="3"/>
      <c r="E64" s="34"/>
      <c r="F64" s="33"/>
      <c r="G64" s="1"/>
      <c r="H64" s="2"/>
      <c r="I64"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64" s="30">
        <f>N(FR_GrantCalc100[[#This Row],[Montant du supplément hebdomadaire]])*N(FR_GrantCalc100[[#This Row],[Nombre de semaines de la subvention]])</f>
        <v>0</v>
      </c>
      <c r="K64"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65" spans="1:11" x14ac:dyDescent="0.3">
      <c r="A65" s="25"/>
      <c r="B65" s="3"/>
      <c r="C65" s="3"/>
      <c r="D65" s="3"/>
      <c r="E65" s="34"/>
      <c r="F65" s="33"/>
      <c r="G65" s="1"/>
      <c r="H65" s="2"/>
      <c r="I65"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65" s="30">
        <f>N(FR_GrantCalc100[[#This Row],[Montant du supplément hebdomadaire]])*N(FR_GrantCalc100[[#This Row],[Nombre de semaines de la subvention]])</f>
        <v>0</v>
      </c>
      <c r="K65"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66" spans="1:11" x14ac:dyDescent="0.3">
      <c r="A66" s="25"/>
      <c r="B66" s="3"/>
      <c r="C66" s="3"/>
      <c r="D66" s="3"/>
      <c r="E66" s="34"/>
      <c r="F66" s="33"/>
      <c r="G66" s="1"/>
      <c r="H66" s="2"/>
      <c r="I66"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66" s="30">
        <f>N(FR_GrantCalc100[[#This Row],[Montant du supplément hebdomadaire]])*N(FR_GrantCalc100[[#This Row],[Nombre de semaines de la subvention]])</f>
        <v>0</v>
      </c>
      <c r="K66"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67" spans="1:11" x14ac:dyDescent="0.3">
      <c r="A67" s="25"/>
      <c r="B67" s="3"/>
      <c r="C67" s="3"/>
      <c r="D67" s="3"/>
      <c r="E67" s="34"/>
      <c r="F67" s="33"/>
      <c r="G67" s="1"/>
      <c r="H67" s="2"/>
      <c r="I67"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67" s="30">
        <f>N(FR_GrantCalc100[[#This Row],[Montant du supplément hebdomadaire]])*N(FR_GrantCalc100[[#This Row],[Nombre de semaines de la subvention]])</f>
        <v>0</v>
      </c>
      <c r="K67"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68" spans="1:11" x14ac:dyDescent="0.3">
      <c r="A68" s="25"/>
      <c r="B68" s="3"/>
      <c r="C68" s="3"/>
      <c r="D68" s="3"/>
      <c r="E68" s="34"/>
      <c r="F68" s="33"/>
      <c r="G68" s="1"/>
      <c r="H68" s="2"/>
      <c r="I68"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68" s="30">
        <f>N(FR_GrantCalc100[[#This Row],[Montant du supplément hebdomadaire]])*N(FR_GrantCalc100[[#This Row],[Nombre de semaines de la subvention]])</f>
        <v>0</v>
      </c>
      <c r="K68"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69" spans="1:11" x14ac:dyDescent="0.3">
      <c r="A69" s="25"/>
      <c r="B69" s="3"/>
      <c r="C69" s="3"/>
      <c r="D69" s="3"/>
      <c r="E69" s="34"/>
      <c r="F69" s="33"/>
      <c r="G69" s="1"/>
      <c r="H69" s="2"/>
      <c r="I69"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69" s="30">
        <f>N(FR_GrantCalc100[[#This Row],[Montant du supplément hebdomadaire]])*N(FR_GrantCalc100[[#This Row],[Nombre de semaines de la subvention]])</f>
        <v>0</v>
      </c>
      <c r="K69"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70" spans="1:11" x14ac:dyDescent="0.3">
      <c r="A70" s="25"/>
      <c r="B70" s="3"/>
      <c r="C70" s="3"/>
      <c r="D70" s="3"/>
      <c r="E70" s="34"/>
      <c r="F70" s="33"/>
      <c r="G70" s="1"/>
      <c r="H70" s="2"/>
      <c r="I70"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70" s="30">
        <f>N(FR_GrantCalc100[[#This Row],[Montant du supplément hebdomadaire]])*N(FR_GrantCalc100[[#This Row],[Nombre de semaines de la subvention]])</f>
        <v>0</v>
      </c>
      <c r="K70"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71" spans="1:11" x14ac:dyDescent="0.3">
      <c r="A71" s="25"/>
      <c r="B71" s="3"/>
      <c r="C71" s="3"/>
      <c r="D71" s="3"/>
      <c r="E71" s="34"/>
      <c r="F71" s="33"/>
      <c r="G71" s="1"/>
      <c r="H71" s="2"/>
      <c r="I71"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71" s="30">
        <f>N(FR_GrantCalc100[[#This Row],[Montant du supplément hebdomadaire]])*N(FR_GrantCalc100[[#This Row],[Nombre de semaines de la subvention]])</f>
        <v>0</v>
      </c>
      <c r="K71"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72" spans="1:11" x14ac:dyDescent="0.3">
      <c r="A72" s="25"/>
      <c r="B72" s="3"/>
      <c r="C72" s="3"/>
      <c r="D72" s="3"/>
      <c r="E72" s="34"/>
      <c r="F72" s="33"/>
      <c r="G72" s="1"/>
      <c r="H72" s="2"/>
      <c r="I72"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72" s="30">
        <f>N(FR_GrantCalc100[[#This Row],[Montant du supplément hebdomadaire]])*N(FR_GrantCalc100[[#This Row],[Nombre de semaines de la subvention]])</f>
        <v>0</v>
      </c>
      <c r="K72"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73" spans="1:11" x14ac:dyDescent="0.3">
      <c r="A73" s="25"/>
      <c r="B73" s="3"/>
      <c r="C73" s="3"/>
      <c r="D73" s="3"/>
      <c r="E73" s="34"/>
      <c r="F73" s="33"/>
      <c r="G73" s="1"/>
      <c r="H73" s="2"/>
      <c r="I73"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73" s="30">
        <f>N(FR_GrantCalc100[[#This Row],[Montant du supplément hebdomadaire]])*N(FR_GrantCalc100[[#This Row],[Nombre de semaines de la subvention]])</f>
        <v>0</v>
      </c>
      <c r="K73"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74" spans="1:11" x14ac:dyDescent="0.3">
      <c r="A74" s="25"/>
      <c r="B74" s="3"/>
      <c r="C74" s="3"/>
      <c r="D74" s="3"/>
      <c r="E74" s="34"/>
      <c r="F74" s="33"/>
      <c r="G74" s="1"/>
      <c r="H74" s="2"/>
      <c r="I74"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74" s="30">
        <f>N(FR_GrantCalc100[[#This Row],[Montant du supplément hebdomadaire]])*N(FR_GrantCalc100[[#This Row],[Nombre de semaines de la subvention]])</f>
        <v>0</v>
      </c>
      <c r="K74"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75" spans="1:11" x14ac:dyDescent="0.3">
      <c r="A75" s="25"/>
      <c r="B75" s="3"/>
      <c r="C75" s="3"/>
      <c r="D75" s="3"/>
      <c r="E75" s="34"/>
      <c r="F75" s="33"/>
      <c r="G75" s="1"/>
      <c r="H75" s="2"/>
      <c r="I75"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75" s="30">
        <f>N(FR_GrantCalc100[[#This Row],[Montant du supplément hebdomadaire]])*N(FR_GrantCalc100[[#This Row],[Nombre de semaines de la subvention]])</f>
        <v>0</v>
      </c>
      <c r="K75"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76" spans="1:11" x14ac:dyDescent="0.3">
      <c r="A76" s="25"/>
      <c r="B76" s="3"/>
      <c r="C76" s="3"/>
      <c r="D76" s="3"/>
      <c r="E76" s="34"/>
      <c r="F76" s="33"/>
      <c r="G76" s="1"/>
      <c r="H76" s="2"/>
      <c r="I76"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76" s="30">
        <f>N(FR_GrantCalc100[[#This Row],[Montant du supplément hebdomadaire]])*N(FR_GrantCalc100[[#This Row],[Nombre de semaines de la subvention]])</f>
        <v>0</v>
      </c>
      <c r="K76"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77" spans="1:11" x14ac:dyDescent="0.3">
      <c r="A77" s="25"/>
      <c r="B77" s="3"/>
      <c r="C77" s="3"/>
      <c r="D77" s="3"/>
      <c r="E77" s="34"/>
      <c r="F77" s="33"/>
      <c r="G77" s="1"/>
      <c r="H77" s="2"/>
      <c r="I77"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77" s="30">
        <f>N(FR_GrantCalc100[[#This Row],[Montant du supplément hebdomadaire]])*N(FR_GrantCalc100[[#This Row],[Nombre de semaines de la subvention]])</f>
        <v>0</v>
      </c>
      <c r="K77"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78" spans="1:11" x14ac:dyDescent="0.3">
      <c r="A78" s="25"/>
      <c r="B78" s="3"/>
      <c r="C78" s="3"/>
      <c r="D78" s="3"/>
      <c r="E78" s="34"/>
      <c r="F78" s="33"/>
      <c r="G78" s="1"/>
      <c r="H78" s="2"/>
      <c r="I78"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78" s="30">
        <f>N(FR_GrantCalc100[[#This Row],[Montant du supplément hebdomadaire]])*N(FR_GrantCalc100[[#This Row],[Nombre de semaines de la subvention]])</f>
        <v>0</v>
      </c>
      <c r="K78"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79" spans="1:11" x14ac:dyDescent="0.3">
      <c r="A79" s="25"/>
      <c r="B79" s="3"/>
      <c r="C79" s="3"/>
      <c r="D79" s="3"/>
      <c r="E79" s="34"/>
      <c r="F79" s="33"/>
      <c r="G79" s="1"/>
      <c r="H79" s="2"/>
      <c r="I79"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79" s="30">
        <f>N(FR_GrantCalc100[[#This Row],[Montant du supplément hebdomadaire]])*N(FR_GrantCalc100[[#This Row],[Nombre de semaines de la subvention]])</f>
        <v>0</v>
      </c>
      <c r="K79"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80" spans="1:11" x14ac:dyDescent="0.3">
      <c r="A80" s="25"/>
      <c r="B80" s="3"/>
      <c r="C80" s="3"/>
      <c r="D80" s="3"/>
      <c r="E80" s="34"/>
      <c r="F80" s="33"/>
      <c r="G80" s="1"/>
      <c r="H80" s="2"/>
      <c r="I80"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80" s="30">
        <f>N(FR_GrantCalc100[[#This Row],[Montant du supplément hebdomadaire]])*N(FR_GrantCalc100[[#This Row],[Nombre de semaines de la subvention]])</f>
        <v>0</v>
      </c>
      <c r="K80"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81" spans="1:11" x14ac:dyDescent="0.3">
      <c r="A81" s="25"/>
      <c r="B81" s="3"/>
      <c r="C81" s="3"/>
      <c r="D81" s="3"/>
      <c r="E81" s="34"/>
      <c r="F81" s="33"/>
      <c r="G81" s="1"/>
      <c r="H81" s="2"/>
      <c r="I81"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81" s="30">
        <f>N(FR_GrantCalc100[[#This Row],[Montant du supplément hebdomadaire]])*N(FR_GrantCalc100[[#This Row],[Nombre de semaines de la subvention]])</f>
        <v>0</v>
      </c>
      <c r="K81"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82" spans="1:11" x14ac:dyDescent="0.3">
      <c r="A82" s="25"/>
      <c r="B82" s="3"/>
      <c r="C82" s="3"/>
      <c r="D82" s="3"/>
      <c r="E82" s="34"/>
      <c r="F82" s="33"/>
      <c r="G82" s="1"/>
      <c r="H82" s="2"/>
      <c r="I82"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82" s="30">
        <f>N(FR_GrantCalc100[[#This Row],[Montant du supplément hebdomadaire]])*N(FR_GrantCalc100[[#This Row],[Nombre de semaines de la subvention]])</f>
        <v>0</v>
      </c>
      <c r="K82"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83" spans="1:11" x14ac:dyDescent="0.3">
      <c r="A83" s="25"/>
      <c r="B83" s="3"/>
      <c r="C83" s="3"/>
      <c r="D83" s="3"/>
      <c r="E83" s="34"/>
      <c r="F83" s="33"/>
      <c r="G83" s="1"/>
      <c r="H83" s="2"/>
      <c r="I83"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83" s="30">
        <f>N(FR_GrantCalc100[[#This Row],[Montant du supplément hebdomadaire]])*N(FR_GrantCalc100[[#This Row],[Nombre de semaines de la subvention]])</f>
        <v>0</v>
      </c>
      <c r="K83"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84" spans="1:11" x14ac:dyDescent="0.3">
      <c r="A84" s="25"/>
      <c r="B84" s="3"/>
      <c r="C84" s="3"/>
      <c r="D84" s="3"/>
      <c r="E84" s="34"/>
      <c r="F84" s="33"/>
      <c r="G84" s="1"/>
      <c r="H84" s="2"/>
      <c r="I84"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84" s="30">
        <f>N(FR_GrantCalc100[[#This Row],[Montant du supplément hebdomadaire]])*N(FR_GrantCalc100[[#This Row],[Nombre de semaines de la subvention]])</f>
        <v>0</v>
      </c>
      <c r="K84"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85" spans="1:11" x14ac:dyDescent="0.3">
      <c r="A85" s="25"/>
      <c r="B85" s="3"/>
      <c r="C85" s="3"/>
      <c r="D85" s="3"/>
      <c r="E85" s="34"/>
      <c r="F85" s="33"/>
      <c r="G85" s="1"/>
      <c r="H85" s="2"/>
      <c r="I85"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85" s="30">
        <f>N(FR_GrantCalc100[[#This Row],[Montant du supplément hebdomadaire]])*N(FR_GrantCalc100[[#This Row],[Nombre de semaines de la subvention]])</f>
        <v>0</v>
      </c>
      <c r="K85"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86" spans="1:11" x14ac:dyDescent="0.3">
      <c r="A86" s="25"/>
      <c r="B86" s="3"/>
      <c r="C86" s="3"/>
      <c r="D86" s="3"/>
      <c r="E86" s="34"/>
      <c r="F86" s="32"/>
      <c r="G86" s="1"/>
      <c r="H86" s="2"/>
      <c r="I86"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86" s="30">
        <f>N(FR_GrantCalc100[[#This Row],[Montant du supplément hebdomadaire]])*N(FR_GrantCalc100[[#This Row],[Nombre de semaines de la subvention]])</f>
        <v>0</v>
      </c>
      <c r="K86"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87" spans="1:11" x14ac:dyDescent="0.3">
      <c r="A87" s="25"/>
      <c r="B87" s="3"/>
      <c r="C87" s="3"/>
      <c r="D87" s="3"/>
      <c r="E87" s="34"/>
      <c r="F87" s="32"/>
      <c r="G87" s="1"/>
      <c r="H87" s="2"/>
      <c r="I87"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87" s="30">
        <f>N(FR_GrantCalc100[[#This Row],[Montant du supplément hebdomadaire]])*N(FR_GrantCalc100[[#This Row],[Nombre de semaines de la subvention]])</f>
        <v>0</v>
      </c>
      <c r="K87"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88" spans="1:11" x14ac:dyDescent="0.3">
      <c r="A88" s="25"/>
      <c r="B88" s="3"/>
      <c r="C88" s="3"/>
      <c r="D88" s="3"/>
      <c r="E88" s="34"/>
      <c r="F88" s="32"/>
      <c r="G88" s="1"/>
      <c r="H88" s="2"/>
      <c r="I88"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88" s="30">
        <f>N(FR_GrantCalc100[[#This Row],[Montant du supplément hebdomadaire]])*N(FR_GrantCalc100[[#This Row],[Nombre de semaines de la subvention]])</f>
        <v>0</v>
      </c>
      <c r="K88"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89" spans="1:11" x14ac:dyDescent="0.3">
      <c r="A89" s="25"/>
      <c r="B89" s="3"/>
      <c r="C89" s="3"/>
      <c r="D89" s="3"/>
      <c r="E89" s="34"/>
      <c r="F89" s="32"/>
      <c r="G89" s="1"/>
      <c r="H89" s="2"/>
      <c r="I89"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89" s="30">
        <f>N(FR_GrantCalc100[[#This Row],[Montant du supplément hebdomadaire]])*N(FR_GrantCalc100[[#This Row],[Nombre de semaines de la subvention]])</f>
        <v>0</v>
      </c>
      <c r="K89"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90" spans="1:11" x14ac:dyDescent="0.3">
      <c r="A90" s="25"/>
      <c r="B90" s="3"/>
      <c r="C90" s="3"/>
      <c r="D90" s="3"/>
      <c r="E90" s="34"/>
      <c r="F90" s="32"/>
      <c r="G90" s="1"/>
      <c r="H90" s="2"/>
      <c r="I90"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90" s="30">
        <f>N(FR_GrantCalc100[[#This Row],[Montant du supplément hebdomadaire]])*N(FR_GrantCalc100[[#This Row],[Nombre de semaines de la subvention]])</f>
        <v>0</v>
      </c>
      <c r="K90"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91" spans="1:11" x14ac:dyDescent="0.3">
      <c r="A91" s="25"/>
      <c r="B91" s="3"/>
      <c r="C91" s="3"/>
      <c r="D91" s="3"/>
      <c r="E91" s="34"/>
      <c r="F91" s="33"/>
      <c r="G91" s="1"/>
      <c r="H91" s="2"/>
      <c r="I91"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91" s="30">
        <f>N(FR_GrantCalc100[[#This Row],[Montant du supplément hebdomadaire]])*N(FR_GrantCalc100[[#This Row],[Nombre de semaines de la subvention]])</f>
        <v>0</v>
      </c>
      <c r="K91"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92" spans="1:11" x14ac:dyDescent="0.3">
      <c r="A92" s="25"/>
      <c r="B92" s="3"/>
      <c r="C92" s="3"/>
      <c r="D92" s="3"/>
      <c r="E92" s="34"/>
      <c r="F92" s="33"/>
      <c r="G92" s="1"/>
      <c r="H92" s="2"/>
      <c r="I92"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92" s="30">
        <f>N(FR_GrantCalc100[[#This Row],[Montant du supplément hebdomadaire]])*N(FR_GrantCalc100[[#This Row],[Nombre de semaines de la subvention]])</f>
        <v>0</v>
      </c>
      <c r="K92"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93" spans="1:11" x14ac:dyDescent="0.3">
      <c r="A93" s="25"/>
      <c r="B93" s="3"/>
      <c r="C93" s="3"/>
      <c r="D93" s="3"/>
      <c r="E93" s="34"/>
      <c r="F93" s="33"/>
      <c r="G93" s="1"/>
      <c r="H93" s="2"/>
      <c r="I93"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93" s="30">
        <f>N(FR_GrantCalc100[[#This Row],[Montant du supplément hebdomadaire]])*N(FR_GrantCalc100[[#This Row],[Nombre de semaines de la subvention]])</f>
        <v>0</v>
      </c>
      <c r="K93"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94" spans="1:11" x14ac:dyDescent="0.3">
      <c r="A94" s="25"/>
      <c r="B94" s="3"/>
      <c r="C94" s="3"/>
      <c r="D94" s="3"/>
      <c r="E94" s="34"/>
      <c r="F94" s="33"/>
      <c r="G94" s="1"/>
      <c r="H94" s="2"/>
      <c r="I94"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94" s="30">
        <f>N(FR_GrantCalc100[[#This Row],[Montant du supplément hebdomadaire]])*N(FR_GrantCalc100[[#This Row],[Nombre de semaines de la subvention]])</f>
        <v>0</v>
      </c>
      <c r="K94"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95" spans="1:11" x14ac:dyDescent="0.3">
      <c r="A95" s="25"/>
      <c r="B95" s="3"/>
      <c r="C95" s="3"/>
      <c r="D95" s="3"/>
      <c r="E95" s="34"/>
      <c r="F95" s="33"/>
      <c r="G95" s="1"/>
      <c r="H95" s="2"/>
      <c r="I95"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95" s="30">
        <f>N(FR_GrantCalc100[[#This Row],[Montant du supplément hebdomadaire]])*N(FR_GrantCalc100[[#This Row],[Nombre de semaines de la subvention]])</f>
        <v>0</v>
      </c>
      <c r="K95"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96" spans="1:11" x14ac:dyDescent="0.3">
      <c r="A96" s="25"/>
      <c r="B96" s="3"/>
      <c r="C96" s="3"/>
      <c r="D96" s="3"/>
      <c r="E96" s="34"/>
      <c r="F96" s="33"/>
      <c r="G96" s="1"/>
      <c r="H96" s="2"/>
      <c r="I96"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96" s="30">
        <f>N(FR_GrantCalc100[[#This Row],[Montant du supplément hebdomadaire]])*N(FR_GrantCalc100[[#This Row],[Nombre de semaines de la subvention]])</f>
        <v>0</v>
      </c>
      <c r="K96"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97" spans="1:11" x14ac:dyDescent="0.3">
      <c r="A97" s="25"/>
      <c r="B97" s="3"/>
      <c r="C97" s="3"/>
      <c r="D97" s="3"/>
      <c r="E97" s="34"/>
      <c r="F97" s="33"/>
      <c r="G97" s="1"/>
      <c r="H97" s="2"/>
      <c r="I97"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97" s="30">
        <f>N(FR_GrantCalc100[[#This Row],[Montant du supplément hebdomadaire]])*N(FR_GrantCalc100[[#This Row],[Nombre de semaines de la subvention]])</f>
        <v>0</v>
      </c>
      <c r="K97"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98" spans="1:11" x14ac:dyDescent="0.3">
      <c r="A98" s="25"/>
      <c r="B98" s="3"/>
      <c r="C98" s="3"/>
      <c r="D98" s="3"/>
      <c r="E98" s="34"/>
      <c r="F98" s="33"/>
      <c r="G98" s="1"/>
      <c r="H98" s="2"/>
      <c r="I98"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98" s="30">
        <f>N(FR_GrantCalc100[[#This Row],[Montant du supplément hebdomadaire]])*N(FR_GrantCalc100[[#This Row],[Nombre de semaines de la subvention]])</f>
        <v>0</v>
      </c>
      <c r="K98"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99" spans="1:11" x14ac:dyDescent="0.3">
      <c r="A99" s="25"/>
      <c r="B99" s="3"/>
      <c r="C99" s="3"/>
      <c r="D99" s="3"/>
      <c r="E99" s="34"/>
      <c r="F99" s="33"/>
      <c r="G99" s="1"/>
      <c r="H99" s="2"/>
      <c r="I99"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99" s="30">
        <f>N(FR_GrantCalc100[[#This Row],[Montant du supplément hebdomadaire]])*N(FR_GrantCalc100[[#This Row],[Nombre de semaines de la subvention]])</f>
        <v>0</v>
      </c>
      <c r="K99"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100" spans="1:11" x14ac:dyDescent="0.3">
      <c r="A100" s="25"/>
      <c r="B100" s="3"/>
      <c r="C100" s="3"/>
      <c r="D100" s="3"/>
      <c r="E100" s="34"/>
      <c r="F100" s="33"/>
      <c r="G100" s="1"/>
      <c r="H100" s="2"/>
      <c r="I100"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100" s="30">
        <f>N(FR_GrantCalc100[[#This Row],[Montant du supplément hebdomadaire]])*N(FR_GrantCalc100[[#This Row],[Nombre de semaines de la subvention]])</f>
        <v>0</v>
      </c>
      <c r="K100"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101" spans="1:11" x14ac:dyDescent="0.3">
      <c r="A101" s="25"/>
      <c r="B101" s="3"/>
      <c r="C101" s="3"/>
      <c r="D101" s="3"/>
      <c r="E101" s="34"/>
      <c r="F101" s="33"/>
      <c r="G101" s="1"/>
      <c r="H101" s="2"/>
      <c r="I101"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101" s="30">
        <f>N(FR_GrantCalc100[[#This Row],[Montant du supplément hebdomadaire]])*N(FR_GrantCalc100[[#This Row],[Nombre de semaines de la subvention]])</f>
        <v>0</v>
      </c>
      <c r="K101"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102" spans="1:11" x14ac:dyDescent="0.3">
      <c r="A102" s="25"/>
      <c r="B102" s="3"/>
      <c r="C102" s="3"/>
      <c r="D102" s="3"/>
      <c r="E102" s="34"/>
      <c r="F102" s="33"/>
      <c r="G102" s="1"/>
      <c r="H102" s="2"/>
      <c r="I102"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102" s="30">
        <f>N(FR_GrantCalc100[[#This Row],[Montant du supplément hebdomadaire]])*N(FR_GrantCalc100[[#This Row],[Nombre de semaines de la subvention]])</f>
        <v>0</v>
      </c>
      <c r="K102"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103" spans="1:11" x14ac:dyDescent="0.3">
      <c r="A103" s="25"/>
      <c r="B103" s="3"/>
      <c r="C103" s="3"/>
      <c r="D103" s="3"/>
      <c r="E103" s="34"/>
      <c r="F103" s="33"/>
      <c r="G103" s="1"/>
      <c r="H103" s="2"/>
      <c r="I103"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103" s="30">
        <f>N(FR_GrantCalc100[[#This Row],[Montant du supplément hebdomadaire]])*N(FR_GrantCalc100[[#This Row],[Nombre de semaines de la subvention]])</f>
        <v>0</v>
      </c>
      <c r="K103"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row r="104" spans="1:11" x14ac:dyDescent="0.3">
      <c r="A104" s="25"/>
      <c r="B104" s="3"/>
      <c r="C104" s="3"/>
      <c r="D104" s="3"/>
      <c r="E104" s="35"/>
      <c r="F104" s="33"/>
      <c r="G104" s="31"/>
      <c r="H104" s="31"/>
      <c r="I104" s="29">
        <f>IF(((N(FR_GrantCalc100[[#This Row],[Gains hebdomadaires moyens par employé]])*0.7)&lt;N(FR_GrantCalc100[[#This Row],[Prestations d''assurance-emploi]])),0,
(((N(FR_GrantCalc100[[#This Row],[Gains hebdomadaires moyens par employé]])*0.7)-N(FR_GrantCalc100[[#This Row],[Prestations d''assurance-emploi]]))*N(FR_GrantCalc100[[#This Row],[Taux de réduction]])))</f>
        <v>0</v>
      </c>
      <c r="J104" s="30">
        <f>N(FR_GrantCalc100[[#This Row],[Montant du supplément hebdomadaire]])*N(FR_GrantCalc100[[#This Row],[Nombre de semaines de la subvention]])</f>
        <v>0</v>
      </c>
      <c r="K104" s="26" t="b">
        <f>IFERROR(AND(
  NOT(OR(ISBLANK(FR_GrantCalc100[[#This Row],[NAS]]),ISERROR(FR_GrantCalc100[[#This Row],[NAS]]),FR_GrantCalc100[[#This Row],[NAS]]="")),
  ISNUMBER(FR_GrantCalc100[[#This Row],[NAS]]),
  LEN(FR_GrantCalc100[[#This Row],[NAS]])=9,
  LEFT(FR_GrantCalc100[[#This Row],[NAS]],1)&lt;&gt;"8",
  RIGHT(FR_GrantCalc100[[#This Row],[NAS]],1)=RIGHT(10-MOD(SUM(
    LEFT(FR_GrantCalc100[[#This Row],[NAS]],1),
    MID(FR_GrantCalc100[[#This Row],[NAS]],3,1),
    MID(FR_GrantCalc100[[#This Row],[NAS]],5,1),
    MID(FR_GrantCalc100[[#This Row],[NAS]],7,1),
    RIGHT(MID(FR_GrantCalc100[[#This Row],[NAS]],2,1)*2,1)+IF(VALUE(MID(FR_GrantCalc100[[#This Row],[NAS]],2,1))&gt;4,1,0),
    RIGHT(MID(FR_GrantCalc100[[#This Row],[NAS]],4,1)*2,1)+IF(VALUE(MID(FR_GrantCalc100[[#This Row],[NAS]],4,1))&gt;4,1,0),
    RIGHT(MID(FR_GrantCalc100[[#This Row],[NAS]],6,1)*2,1)+IF(VALUE(MID(FR_GrantCalc100[[#This Row],[NAS]],6,1))&gt;4,1,0),
    RIGHT(MID(FR_GrantCalc100[[#This Row],[NAS]],8,1)*2,1)+IF(VALUE(MID(FR_GrantCalc100[[#This Row],[NAS]],8,1))&gt;4,1,0)),
  10),1)
),FALSE)</f>
        <v>0</v>
      </c>
    </row>
  </sheetData>
  <sheetProtection algorithmName="SHA-512" hashValue="MCDo5tOxvVGgHbgQsQT9UpLLQbaZEvrKvFsUj31wfbzqz9yaGqpbAPOiQQ/cS5sEdjpkFYP/nSqyInGi+69OtQ==" saltValue="S3OoWuGWXBbJZdEzsEw5WQ==" spinCount="100000" sheet="1" objects="1" scenarios="1" selectLockedCells="1"/>
  <mergeCells count="1">
    <mergeCell ref="B1:D1"/>
  </mergeCells>
  <conditionalFormatting sqref="A5:A104">
    <cfRule type="duplicateValues" dxfId="11" priority="2" stopIfTrue="1"/>
    <cfRule type="expression" dxfId="10" priority="3" stopIfTrue="1">
      <formula>NOT(K5)</formula>
    </cfRule>
  </conditionalFormatting>
  <conditionalFormatting sqref="B5:J104">
    <cfRule type="expression" dxfId="9" priority="1">
      <formula>NOT($K5)</formula>
    </cfRule>
  </conditionalFormatting>
  <dataValidations count="10">
    <dataValidation type="custom" allowBlank="1" showInputMessage="1" showErrorMessage="1" error="Un numéro d’assurance sociale valide doit être saisi dans le champ NAS." promptTitle="Nombre de semaines" prompt="Saisissez le nombre de semaines pour la durée prévue de la subvention." sqref="H6:H104 H5" xr:uid="{9FB197DE-937D-4BF5-BF58-452A2E4ED895}">
      <formula1>$K5</formula1>
    </dataValidation>
    <dataValidation type="custom" allowBlank="1" showInputMessage="1" showErrorMessage="1" errorTitle="NAS invalide" error="Le NAS doit être composé de 9 chiffres, sans espaces ou traits d’union." promptTitle="NAS" prompt="Saisissez le numéro d’assurance sociale de l’employé." sqref="A5:A104" xr:uid="{8E90B430-4C3D-4B02-B0F2-657BEB7B6537}">
      <formula1>AND(ISNUMBER(A5),LEN(A5)=9)</formula1>
    </dataValidation>
    <dataValidation type="custom" allowBlank="1" showInputMessage="1" showErrorMessage="1" error="A valid social insurance number must be entered in the SIN field." sqref="I5:J104" xr:uid="{4C3BF49D-07A6-4093-9013-2711273952FD}">
      <formula1>$K5</formula1>
    </dataValidation>
    <dataValidation allowBlank="1" showInputMessage="1" sqref="K1:K104" xr:uid="{F5F2D07D-6A4B-4897-96A7-6815DC1BD15B}"/>
    <dataValidation type="custom" allowBlank="1" showInputMessage="1" showErrorMessage="1" error="Un numéro d’assurance sociale valide doit être saisi dans le champ NAS." promptTitle="Prénom" prompt="Saisissez le prénom de l'employé." sqref="B6:B104 B5" xr:uid="{B34AA78E-E4D1-462D-8820-5523CBCDAF75}">
      <formula1>$K5</formula1>
    </dataValidation>
    <dataValidation type="custom" allowBlank="1" showInputMessage="1" showErrorMessage="1" error="Un numéro d’assurance sociale valide doit être saisi dans le champ NAS." promptTitle="Nom de famille" prompt="Saisissez le nom de famille de l'employé." sqref="C6:C104 C5" xr:uid="{3DE75188-70B2-4FE9-B5AB-940BD526089C}">
      <formula1>$K5</formula1>
    </dataValidation>
    <dataValidation type="custom" allowBlank="1" showInputMessage="1" showErrorMessage="1" error="Un numéro d’assurance sociale valide doit être saisi dans le champ NAS." promptTitle="Unité de travail partagé" prompt="Si disponible, saisissez le nom de l'unité de travail partagé de l'employé." sqref="D6:D104 D5" xr:uid="{3BB0CC77-7F56-4AC7-8A82-7AF45E147A8C}">
      <formula1>$K5</formula1>
    </dataValidation>
    <dataValidation type="custom" allowBlank="1" showInputMessage="1" showErrorMessage="1" error="Un numéro d’assurance sociale valide doit être saisi dans le champ NAS." promptTitle="Gains hebdomadaires moyens" prompt="Saisissez les gains hebdomadaires moyens de l'employé." sqref="E6:E104 E5" xr:uid="{7888B3C5-E4EB-48B8-AFF6-7EA53FF9E05D}">
      <formula1>$K5</formula1>
    </dataValidation>
    <dataValidation type="custom" allowBlank="1" showInputMessage="1" showErrorMessage="1" error="Un numéro d’assurance sociale valide doit être saisi dans le champ NAS." promptTitle="Prestations d'assurance-emploi" prompt="Saisissez le taux des prestations d'assurance-emploi tel que fourni par l'employé." sqref="F6:F104 F5" xr:uid="{2B1F146A-F868-4FEA-8BAA-B8FE04B1959A}">
      <formula1>$K5</formula1>
    </dataValidation>
    <dataValidation type="custom" allowBlank="1" showInputMessage="1" showErrorMessage="1" error="Un numéro d’assurance sociale valide doit être saisi dans le champ NAS." promptTitle="Taux de réduction" prompt="Saisissez le taux de réduction prévu en pourcentage des heures de travail de l'employé." sqref="G6:G104 G5" xr:uid="{92101346-B9A8-4C84-A709-D2F5B8BB5D5C}">
      <formula1>$K5</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22FF6-59D5-498A-B946-7BE16C9B9470}">
  <sheetPr>
    <tabColor theme="3"/>
  </sheetPr>
  <dimension ref="A1:K104"/>
  <sheetViews>
    <sheetView showGridLines="0" workbookViewId="0">
      <pane xSplit="4" ySplit="4" topLeftCell="E5" activePane="bottomRight" state="frozen"/>
      <selection pane="topRight" activeCell="E1" sqref="E1"/>
      <selection pane="bottomLeft" activeCell="A5" sqref="A5"/>
      <selection pane="bottomRight" activeCell="A5" sqref="A5"/>
    </sheetView>
  </sheetViews>
  <sheetFormatPr defaultRowHeight="14.4" x14ac:dyDescent="0.3"/>
  <cols>
    <col min="1" max="1" width="24.33203125" customWidth="1"/>
    <col min="2" max="4" width="34.6640625" customWidth="1"/>
    <col min="5" max="5" width="18" customWidth="1"/>
    <col min="6" max="6" width="10.44140625" customWidth="1"/>
    <col min="7" max="7" width="9" customWidth="1"/>
    <col min="8" max="8" width="13.88671875" customWidth="1"/>
    <col min="9" max="9" width="18.6640625" customWidth="1"/>
    <col min="10" max="10" width="16.88671875" customWidth="1"/>
    <col min="11" max="11" width="12" hidden="1" customWidth="1"/>
  </cols>
  <sheetData>
    <row r="1" spans="1:11" x14ac:dyDescent="0.3">
      <c r="A1" s="38" t="s">
        <v>49</v>
      </c>
      <c r="B1" s="47"/>
      <c r="C1" s="48"/>
      <c r="D1" s="49"/>
      <c r="E1" s="6"/>
      <c r="F1" s="6"/>
      <c r="G1" s="6"/>
      <c r="H1" s="6"/>
      <c r="I1" s="6"/>
      <c r="J1" s="7"/>
      <c r="K1" s="4"/>
    </row>
    <row r="2" spans="1:11" ht="14.4" customHeight="1" x14ac:dyDescent="0.3">
      <c r="A2" s="42" t="s">
        <v>19</v>
      </c>
      <c r="B2" s="42" t="s">
        <v>56</v>
      </c>
      <c r="C2" s="42" t="s">
        <v>58</v>
      </c>
      <c r="D2" s="42" t="s">
        <v>59</v>
      </c>
      <c r="E2" s="36"/>
      <c r="F2" s="36"/>
      <c r="G2" s="36"/>
      <c r="H2" s="36"/>
      <c r="I2" s="36"/>
      <c r="J2" s="37"/>
      <c r="K2" s="5"/>
    </row>
    <row r="3" spans="1:11" x14ac:dyDescent="0.3">
      <c r="A3" s="39">
        <f>SUM(FR_GrantCalc1002[Montant total du supplément])</f>
        <v>0</v>
      </c>
      <c r="B3" s="40">
        <f>TotalSupplement*0.013</f>
        <v>0</v>
      </c>
      <c r="C3" s="40">
        <f>TotalSupplement*0.053</f>
        <v>0</v>
      </c>
      <c r="D3" s="41">
        <f>SUM(TotalSupplement,TotalEIPremiums,TotalCPP)</f>
        <v>0</v>
      </c>
      <c r="E3" s="36"/>
      <c r="F3" s="36"/>
      <c r="G3" s="36"/>
      <c r="H3" s="36"/>
      <c r="I3" s="36"/>
      <c r="J3" s="37"/>
      <c r="K3" s="5"/>
    </row>
    <row r="4" spans="1:11" ht="36" customHeight="1" x14ac:dyDescent="0.3">
      <c r="A4" s="21" t="s">
        <v>14</v>
      </c>
      <c r="B4" s="21" t="s">
        <v>54</v>
      </c>
      <c r="C4" s="21" t="s">
        <v>55</v>
      </c>
      <c r="D4" s="22" t="s">
        <v>47</v>
      </c>
      <c r="E4" s="27" t="s">
        <v>15</v>
      </c>
      <c r="F4" s="22" t="s">
        <v>16</v>
      </c>
      <c r="G4" s="23" t="s">
        <v>17</v>
      </c>
      <c r="H4" s="22" t="s">
        <v>57</v>
      </c>
      <c r="I4" s="28" t="s">
        <v>18</v>
      </c>
      <c r="J4" s="24" t="s">
        <v>19</v>
      </c>
      <c r="K4" s="24" t="s">
        <v>46</v>
      </c>
    </row>
    <row r="5" spans="1:11" x14ac:dyDescent="0.3">
      <c r="A5" s="25"/>
      <c r="B5" s="3"/>
      <c r="C5" s="3"/>
      <c r="D5" s="3"/>
      <c r="E5" s="34"/>
      <c r="F5" s="32"/>
      <c r="G5" s="1"/>
      <c r="H5" s="2"/>
      <c r="I5"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5" s="30">
        <f>N(FR_GrantCalc1002[[#This Row],[Montant du supplément hebdomadaire]])*N(FR_GrantCalc1002[[#This Row],[Nombre de semaines de la subvention]])</f>
        <v>0</v>
      </c>
      <c r="K5"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6" spans="1:11" x14ac:dyDescent="0.3">
      <c r="A6" s="25"/>
      <c r="B6" s="3"/>
      <c r="C6" s="3"/>
      <c r="D6" s="3"/>
      <c r="E6" s="34"/>
      <c r="F6" s="33"/>
      <c r="G6" s="1"/>
      <c r="H6" s="2"/>
      <c r="I6"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6" s="30">
        <f>N(FR_GrantCalc1002[[#This Row],[Montant du supplément hebdomadaire]])*N(FR_GrantCalc1002[[#This Row],[Nombre de semaines de la subvention]])</f>
        <v>0</v>
      </c>
      <c r="K6"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7" spans="1:11" x14ac:dyDescent="0.3">
      <c r="A7" s="25"/>
      <c r="B7" s="3"/>
      <c r="C7" s="3"/>
      <c r="D7" s="3"/>
      <c r="E7" s="34"/>
      <c r="F7" s="33"/>
      <c r="G7" s="1"/>
      <c r="H7" s="2"/>
      <c r="I7"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7" s="30">
        <f>N(FR_GrantCalc1002[[#This Row],[Montant du supplément hebdomadaire]])*N(FR_GrantCalc1002[[#This Row],[Nombre de semaines de la subvention]])</f>
        <v>0</v>
      </c>
      <c r="K7"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8" spans="1:11" x14ac:dyDescent="0.3">
      <c r="A8" s="25"/>
      <c r="B8" s="3"/>
      <c r="C8" s="3"/>
      <c r="D8" s="3"/>
      <c r="E8" s="34"/>
      <c r="F8" s="33"/>
      <c r="G8" s="1"/>
      <c r="H8" s="2"/>
      <c r="I8"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8" s="30">
        <f>N(FR_GrantCalc1002[[#This Row],[Montant du supplément hebdomadaire]])*N(FR_GrantCalc1002[[#This Row],[Nombre de semaines de la subvention]])</f>
        <v>0</v>
      </c>
      <c r="K8"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9" spans="1:11" x14ac:dyDescent="0.3">
      <c r="A9" s="25"/>
      <c r="B9" s="3"/>
      <c r="C9" s="3"/>
      <c r="D9" s="3"/>
      <c r="E9" s="34"/>
      <c r="F9" s="33"/>
      <c r="G9" s="1"/>
      <c r="H9" s="2"/>
      <c r="I9"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9" s="30">
        <f>N(FR_GrantCalc1002[[#This Row],[Montant du supplément hebdomadaire]])*N(FR_GrantCalc1002[[#This Row],[Nombre de semaines de la subvention]])</f>
        <v>0</v>
      </c>
      <c r="K9"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10" spans="1:11" x14ac:dyDescent="0.3">
      <c r="A10" s="25"/>
      <c r="B10" s="3"/>
      <c r="C10" s="3"/>
      <c r="D10" s="3"/>
      <c r="E10" s="34"/>
      <c r="F10" s="33"/>
      <c r="G10" s="1"/>
      <c r="H10" s="2"/>
      <c r="I10"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10" s="30">
        <f>N(FR_GrantCalc1002[[#This Row],[Montant du supplément hebdomadaire]])*N(FR_GrantCalc1002[[#This Row],[Nombre de semaines de la subvention]])</f>
        <v>0</v>
      </c>
      <c r="K10"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11" spans="1:11" x14ac:dyDescent="0.3">
      <c r="A11" s="25"/>
      <c r="B11" s="3"/>
      <c r="C11" s="3"/>
      <c r="D11" s="3"/>
      <c r="E11" s="34"/>
      <c r="F11" s="33"/>
      <c r="G11" s="1"/>
      <c r="H11" s="2"/>
      <c r="I11"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11" s="30">
        <f>N(FR_GrantCalc1002[[#This Row],[Montant du supplément hebdomadaire]])*N(FR_GrantCalc1002[[#This Row],[Nombre de semaines de la subvention]])</f>
        <v>0</v>
      </c>
      <c r="K11"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12" spans="1:11" x14ac:dyDescent="0.3">
      <c r="A12" s="25"/>
      <c r="B12" s="3"/>
      <c r="C12" s="3"/>
      <c r="D12" s="3"/>
      <c r="E12" s="34"/>
      <c r="F12" s="33"/>
      <c r="G12" s="1"/>
      <c r="H12" s="2"/>
      <c r="I12"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12" s="30">
        <f>N(FR_GrantCalc1002[[#This Row],[Montant du supplément hebdomadaire]])*N(FR_GrantCalc1002[[#This Row],[Nombre de semaines de la subvention]])</f>
        <v>0</v>
      </c>
      <c r="K12"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13" spans="1:11" x14ac:dyDescent="0.3">
      <c r="A13" s="25"/>
      <c r="B13" s="3"/>
      <c r="C13" s="3"/>
      <c r="D13" s="3"/>
      <c r="E13" s="34"/>
      <c r="F13" s="33"/>
      <c r="G13" s="1"/>
      <c r="H13" s="2"/>
      <c r="I13"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13" s="30">
        <f>N(FR_GrantCalc1002[[#This Row],[Montant du supplément hebdomadaire]])*N(FR_GrantCalc1002[[#This Row],[Nombre de semaines de la subvention]])</f>
        <v>0</v>
      </c>
      <c r="K13"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14" spans="1:11" x14ac:dyDescent="0.3">
      <c r="A14" s="25"/>
      <c r="B14" s="3"/>
      <c r="C14" s="3"/>
      <c r="D14" s="3"/>
      <c r="E14" s="34"/>
      <c r="F14" s="33"/>
      <c r="G14" s="1"/>
      <c r="H14" s="2"/>
      <c r="I14"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14" s="30">
        <f>N(FR_GrantCalc1002[[#This Row],[Montant du supplément hebdomadaire]])*N(FR_GrantCalc1002[[#This Row],[Nombre de semaines de la subvention]])</f>
        <v>0</v>
      </c>
      <c r="K14"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15" spans="1:11" x14ac:dyDescent="0.3">
      <c r="A15" s="25"/>
      <c r="B15" s="3"/>
      <c r="C15" s="3"/>
      <c r="D15" s="3"/>
      <c r="E15" s="34"/>
      <c r="F15" s="33"/>
      <c r="G15" s="1"/>
      <c r="H15" s="2"/>
      <c r="I15"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15" s="30">
        <f>N(FR_GrantCalc1002[[#This Row],[Montant du supplément hebdomadaire]])*N(FR_GrantCalc1002[[#This Row],[Nombre de semaines de la subvention]])</f>
        <v>0</v>
      </c>
      <c r="K15"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16" spans="1:11" x14ac:dyDescent="0.3">
      <c r="A16" s="25"/>
      <c r="B16" s="3"/>
      <c r="C16" s="3"/>
      <c r="D16" s="3"/>
      <c r="E16" s="34"/>
      <c r="F16" s="33"/>
      <c r="G16" s="1"/>
      <c r="H16" s="2"/>
      <c r="I16"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16" s="30">
        <f>N(FR_GrantCalc1002[[#This Row],[Montant du supplément hebdomadaire]])*N(FR_GrantCalc1002[[#This Row],[Nombre de semaines de la subvention]])</f>
        <v>0</v>
      </c>
      <c r="K16"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17" spans="1:11" x14ac:dyDescent="0.3">
      <c r="A17" s="25"/>
      <c r="B17" s="3"/>
      <c r="C17" s="3"/>
      <c r="D17" s="3"/>
      <c r="E17" s="34"/>
      <c r="F17" s="33"/>
      <c r="G17" s="1"/>
      <c r="H17" s="2"/>
      <c r="I17"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17" s="30">
        <f>N(FR_GrantCalc1002[[#This Row],[Montant du supplément hebdomadaire]])*N(FR_GrantCalc1002[[#This Row],[Nombre de semaines de la subvention]])</f>
        <v>0</v>
      </c>
      <c r="K17"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18" spans="1:11" x14ac:dyDescent="0.3">
      <c r="A18" s="25"/>
      <c r="B18" s="3"/>
      <c r="C18" s="3"/>
      <c r="D18" s="3"/>
      <c r="E18" s="34"/>
      <c r="F18" s="33"/>
      <c r="G18" s="1"/>
      <c r="H18" s="2"/>
      <c r="I18"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18" s="30">
        <f>N(FR_GrantCalc1002[[#This Row],[Montant du supplément hebdomadaire]])*N(FR_GrantCalc1002[[#This Row],[Nombre de semaines de la subvention]])</f>
        <v>0</v>
      </c>
      <c r="K18"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19" spans="1:11" x14ac:dyDescent="0.3">
      <c r="A19" s="25"/>
      <c r="B19" s="3"/>
      <c r="C19" s="3"/>
      <c r="D19" s="3"/>
      <c r="E19" s="34"/>
      <c r="F19" s="33"/>
      <c r="G19" s="1"/>
      <c r="H19" s="2"/>
      <c r="I19"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19" s="30">
        <f>N(FR_GrantCalc1002[[#This Row],[Montant du supplément hebdomadaire]])*N(FR_GrantCalc1002[[#This Row],[Nombre de semaines de la subvention]])</f>
        <v>0</v>
      </c>
      <c r="K19"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20" spans="1:11" x14ac:dyDescent="0.3">
      <c r="A20" s="25"/>
      <c r="B20" s="3"/>
      <c r="C20" s="3"/>
      <c r="D20" s="3"/>
      <c r="E20" s="34"/>
      <c r="F20" s="33"/>
      <c r="G20" s="1"/>
      <c r="H20" s="2"/>
      <c r="I20"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20" s="30">
        <f>N(FR_GrantCalc1002[[#This Row],[Montant du supplément hebdomadaire]])*N(FR_GrantCalc1002[[#This Row],[Nombre de semaines de la subvention]])</f>
        <v>0</v>
      </c>
      <c r="K20"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21" spans="1:11" x14ac:dyDescent="0.3">
      <c r="A21" s="25"/>
      <c r="B21" s="3"/>
      <c r="C21" s="3"/>
      <c r="D21" s="3"/>
      <c r="E21" s="34"/>
      <c r="F21" s="33"/>
      <c r="G21" s="1"/>
      <c r="H21" s="2"/>
      <c r="I21"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21" s="30">
        <f>N(FR_GrantCalc1002[[#This Row],[Montant du supplément hebdomadaire]])*N(FR_GrantCalc1002[[#This Row],[Nombre de semaines de la subvention]])</f>
        <v>0</v>
      </c>
      <c r="K21"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22" spans="1:11" x14ac:dyDescent="0.3">
      <c r="A22" s="25"/>
      <c r="B22" s="3"/>
      <c r="C22" s="3"/>
      <c r="D22" s="3"/>
      <c r="E22" s="34"/>
      <c r="F22" s="33"/>
      <c r="G22" s="1"/>
      <c r="H22" s="2"/>
      <c r="I22"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22" s="30">
        <f>N(FR_GrantCalc1002[[#This Row],[Montant du supplément hebdomadaire]])*N(FR_GrantCalc1002[[#This Row],[Nombre de semaines de la subvention]])</f>
        <v>0</v>
      </c>
      <c r="K22"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23" spans="1:11" x14ac:dyDescent="0.3">
      <c r="A23" s="25"/>
      <c r="B23" s="3"/>
      <c r="C23" s="3"/>
      <c r="D23" s="3"/>
      <c r="E23" s="34"/>
      <c r="F23" s="33"/>
      <c r="G23" s="1"/>
      <c r="H23" s="2"/>
      <c r="I23"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23" s="30">
        <f>N(FR_GrantCalc1002[[#This Row],[Montant du supplément hebdomadaire]])*N(FR_GrantCalc1002[[#This Row],[Nombre de semaines de la subvention]])</f>
        <v>0</v>
      </c>
      <c r="K23"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24" spans="1:11" x14ac:dyDescent="0.3">
      <c r="A24" s="25"/>
      <c r="B24" s="3"/>
      <c r="C24" s="3"/>
      <c r="D24" s="3"/>
      <c r="E24" s="34"/>
      <c r="F24" s="33"/>
      <c r="G24" s="1"/>
      <c r="H24" s="2"/>
      <c r="I24"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24" s="30">
        <f>N(FR_GrantCalc1002[[#This Row],[Montant du supplément hebdomadaire]])*N(FR_GrantCalc1002[[#This Row],[Nombre de semaines de la subvention]])</f>
        <v>0</v>
      </c>
      <c r="K24"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25" spans="1:11" x14ac:dyDescent="0.3">
      <c r="A25" s="25"/>
      <c r="B25" s="3"/>
      <c r="C25" s="3"/>
      <c r="D25" s="3"/>
      <c r="E25" s="34"/>
      <c r="F25" s="33"/>
      <c r="G25" s="1"/>
      <c r="H25" s="2"/>
      <c r="I25"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25" s="30">
        <f>N(FR_GrantCalc1002[[#This Row],[Montant du supplément hebdomadaire]])*N(FR_GrantCalc1002[[#This Row],[Nombre de semaines de la subvention]])</f>
        <v>0</v>
      </c>
      <c r="K25"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26" spans="1:11" x14ac:dyDescent="0.3">
      <c r="A26" s="25"/>
      <c r="B26" s="3"/>
      <c r="C26" s="3"/>
      <c r="D26" s="3"/>
      <c r="E26" s="34"/>
      <c r="F26" s="33"/>
      <c r="G26" s="1"/>
      <c r="H26" s="2"/>
      <c r="I26"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26" s="30">
        <f>N(FR_GrantCalc1002[[#This Row],[Montant du supplément hebdomadaire]])*N(FR_GrantCalc1002[[#This Row],[Nombre de semaines de la subvention]])</f>
        <v>0</v>
      </c>
      <c r="K26"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27" spans="1:11" x14ac:dyDescent="0.3">
      <c r="A27" s="25"/>
      <c r="B27" s="3"/>
      <c r="C27" s="3"/>
      <c r="D27" s="3"/>
      <c r="E27" s="34"/>
      <c r="F27" s="33"/>
      <c r="G27" s="1"/>
      <c r="H27" s="2"/>
      <c r="I27"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27" s="30">
        <f>N(FR_GrantCalc1002[[#This Row],[Montant du supplément hebdomadaire]])*N(FR_GrantCalc1002[[#This Row],[Nombre de semaines de la subvention]])</f>
        <v>0</v>
      </c>
      <c r="K27"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28" spans="1:11" x14ac:dyDescent="0.3">
      <c r="A28" s="25"/>
      <c r="B28" s="3"/>
      <c r="C28" s="3"/>
      <c r="D28" s="3"/>
      <c r="E28" s="34"/>
      <c r="F28" s="33"/>
      <c r="G28" s="1"/>
      <c r="H28" s="2"/>
      <c r="I28"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28" s="30">
        <f>N(FR_GrantCalc1002[[#This Row],[Montant du supplément hebdomadaire]])*N(FR_GrantCalc1002[[#This Row],[Nombre de semaines de la subvention]])</f>
        <v>0</v>
      </c>
      <c r="K28"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29" spans="1:11" x14ac:dyDescent="0.3">
      <c r="A29" s="25"/>
      <c r="B29" s="3"/>
      <c r="C29" s="3"/>
      <c r="D29" s="3"/>
      <c r="E29" s="34"/>
      <c r="F29" s="33"/>
      <c r="G29" s="1"/>
      <c r="H29" s="2"/>
      <c r="I29"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29" s="30">
        <f>N(FR_GrantCalc1002[[#This Row],[Montant du supplément hebdomadaire]])*N(FR_GrantCalc1002[[#This Row],[Nombre de semaines de la subvention]])</f>
        <v>0</v>
      </c>
      <c r="K29"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30" spans="1:11" x14ac:dyDescent="0.3">
      <c r="A30" s="25"/>
      <c r="B30" s="3"/>
      <c r="C30" s="3"/>
      <c r="D30" s="3"/>
      <c r="E30" s="34"/>
      <c r="F30" s="33"/>
      <c r="G30" s="1"/>
      <c r="H30" s="2"/>
      <c r="I30"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30" s="30">
        <f>N(FR_GrantCalc1002[[#This Row],[Montant du supplément hebdomadaire]])*N(FR_GrantCalc1002[[#This Row],[Nombre de semaines de la subvention]])</f>
        <v>0</v>
      </c>
      <c r="K30"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31" spans="1:11" x14ac:dyDescent="0.3">
      <c r="A31" s="25"/>
      <c r="B31" s="3"/>
      <c r="C31" s="3"/>
      <c r="D31" s="3"/>
      <c r="E31" s="34"/>
      <c r="F31" s="33"/>
      <c r="G31" s="1"/>
      <c r="H31" s="2"/>
      <c r="I31"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31" s="30">
        <f>N(FR_GrantCalc1002[[#This Row],[Montant du supplément hebdomadaire]])*N(FR_GrantCalc1002[[#This Row],[Nombre de semaines de la subvention]])</f>
        <v>0</v>
      </c>
      <c r="K31"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32" spans="1:11" x14ac:dyDescent="0.3">
      <c r="A32" s="25"/>
      <c r="B32" s="3"/>
      <c r="C32" s="3"/>
      <c r="D32" s="3"/>
      <c r="E32" s="34"/>
      <c r="F32" s="33"/>
      <c r="G32" s="1"/>
      <c r="H32" s="2"/>
      <c r="I32"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32" s="30">
        <f>N(FR_GrantCalc1002[[#This Row],[Montant du supplément hebdomadaire]])*N(FR_GrantCalc1002[[#This Row],[Nombre de semaines de la subvention]])</f>
        <v>0</v>
      </c>
      <c r="K32"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33" spans="1:11" x14ac:dyDescent="0.3">
      <c r="A33" s="25"/>
      <c r="B33" s="3"/>
      <c r="C33" s="3"/>
      <c r="D33" s="3"/>
      <c r="E33" s="34"/>
      <c r="F33" s="33"/>
      <c r="G33" s="1"/>
      <c r="H33" s="2"/>
      <c r="I33"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33" s="30">
        <f>N(FR_GrantCalc1002[[#This Row],[Montant du supplément hebdomadaire]])*N(FR_GrantCalc1002[[#This Row],[Nombre de semaines de la subvention]])</f>
        <v>0</v>
      </c>
      <c r="K33"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34" spans="1:11" x14ac:dyDescent="0.3">
      <c r="A34" s="25"/>
      <c r="B34" s="3"/>
      <c r="C34" s="3"/>
      <c r="D34" s="3"/>
      <c r="E34" s="34"/>
      <c r="F34" s="33"/>
      <c r="G34" s="1"/>
      <c r="H34" s="2"/>
      <c r="I34"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34" s="30">
        <f>N(FR_GrantCalc1002[[#This Row],[Montant du supplément hebdomadaire]])*N(FR_GrantCalc1002[[#This Row],[Nombre de semaines de la subvention]])</f>
        <v>0</v>
      </c>
      <c r="K34"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35" spans="1:11" x14ac:dyDescent="0.3">
      <c r="A35" s="25"/>
      <c r="B35" s="3"/>
      <c r="C35" s="3"/>
      <c r="D35" s="3"/>
      <c r="E35" s="34"/>
      <c r="F35" s="33"/>
      <c r="G35" s="1"/>
      <c r="H35" s="2"/>
      <c r="I35"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35" s="30">
        <f>N(FR_GrantCalc1002[[#This Row],[Montant du supplément hebdomadaire]])*N(FR_GrantCalc1002[[#This Row],[Nombre de semaines de la subvention]])</f>
        <v>0</v>
      </c>
      <c r="K35"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36" spans="1:11" x14ac:dyDescent="0.3">
      <c r="A36" s="25"/>
      <c r="B36" s="3"/>
      <c r="C36" s="3"/>
      <c r="D36" s="3"/>
      <c r="E36" s="34"/>
      <c r="F36" s="33"/>
      <c r="G36" s="1"/>
      <c r="H36" s="2"/>
      <c r="I36"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36" s="30">
        <f>N(FR_GrantCalc1002[[#This Row],[Montant du supplément hebdomadaire]])*N(FR_GrantCalc1002[[#This Row],[Nombre de semaines de la subvention]])</f>
        <v>0</v>
      </c>
      <c r="K36"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37" spans="1:11" x14ac:dyDescent="0.3">
      <c r="A37" s="25"/>
      <c r="B37" s="3"/>
      <c r="C37" s="3"/>
      <c r="D37" s="3"/>
      <c r="E37" s="34"/>
      <c r="F37" s="33"/>
      <c r="G37" s="1"/>
      <c r="H37" s="2"/>
      <c r="I37"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37" s="30">
        <f>N(FR_GrantCalc1002[[#This Row],[Montant du supplément hebdomadaire]])*N(FR_GrantCalc1002[[#This Row],[Nombre de semaines de la subvention]])</f>
        <v>0</v>
      </c>
      <c r="K37"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38" spans="1:11" x14ac:dyDescent="0.3">
      <c r="A38" s="25"/>
      <c r="B38" s="3"/>
      <c r="C38" s="3"/>
      <c r="D38" s="3"/>
      <c r="E38" s="34"/>
      <c r="F38" s="33"/>
      <c r="G38" s="1"/>
      <c r="H38" s="2"/>
      <c r="I38"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38" s="30">
        <f>N(FR_GrantCalc1002[[#This Row],[Montant du supplément hebdomadaire]])*N(FR_GrantCalc1002[[#This Row],[Nombre de semaines de la subvention]])</f>
        <v>0</v>
      </c>
      <c r="K38"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39" spans="1:11" x14ac:dyDescent="0.3">
      <c r="A39" s="25"/>
      <c r="B39" s="3"/>
      <c r="C39" s="3"/>
      <c r="D39" s="3"/>
      <c r="E39" s="34"/>
      <c r="F39" s="33"/>
      <c r="G39" s="1"/>
      <c r="H39" s="2"/>
      <c r="I39"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39" s="30">
        <f>N(FR_GrantCalc1002[[#This Row],[Montant du supplément hebdomadaire]])*N(FR_GrantCalc1002[[#This Row],[Nombre de semaines de la subvention]])</f>
        <v>0</v>
      </c>
      <c r="K39"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40" spans="1:11" x14ac:dyDescent="0.3">
      <c r="A40" s="25"/>
      <c r="B40" s="3"/>
      <c r="C40" s="3"/>
      <c r="D40" s="3"/>
      <c r="E40" s="34"/>
      <c r="F40" s="33"/>
      <c r="G40" s="1"/>
      <c r="H40" s="2"/>
      <c r="I40"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40" s="30">
        <f>N(FR_GrantCalc1002[[#This Row],[Montant du supplément hebdomadaire]])*N(FR_GrantCalc1002[[#This Row],[Nombre de semaines de la subvention]])</f>
        <v>0</v>
      </c>
      <c r="K40"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41" spans="1:11" x14ac:dyDescent="0.3">
      <c r="A41" s="25"/>
      <c r="B41" s="3"/>
      <c r="C41" s="3"/>
      <c r="D41" s="3"/>
      <c r="E41" s="34"/>
      <c r="F41" s="33"/>
      <c r="G41" s="1"/>
      <c r="H41" s="2"/>
      <c r="I41"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41" s="30">
        <f>N(FR_GrantCalc1002[[#This Row],[Montant du supplément hebdomadaire]])*N(FR_GrantCalc1002[[#This Row],[Nombre de semaines de la subvention]])</f>
        <v>0</v>
      </c>
      <c r="K41"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42" spans="1:11" x14ac:dyDescent="0.3">
      <c r="A42" s="25"/>
      <c r="B42" s="3"/>
      <c r="C42" s="3"/>
      <c r="D42" s="3"/>
      <c r="E42" s="34"/>
      <c r="F42" s="33"/>
      <c r="G42" s="1"/>
      <c r="H42" s="2"/>
      <c r="I42"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42" s="30">
        <f>N(FR_GrantCalc1002[[#This Row],[Montant du supplément hebdomadaire]])*N(FR_GrantCalc1002[[#This Row],[Nombre de semaines de la subvention]])</f>
        <v>0</v>
      </c>
      <c r="K42"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43" spans="1:11" x14ac:dyDescent="0.3">
      <c r="A43" s="25"/>
      <c r="B43" s="3"/>
      <c r="C43" s="3"/>
      <c r="D43" s="3"/>
      <c r="E43" s="34"/>
      <c r="F43" s="33"/>
      <c r="G43" s="1"/>
      <c r="H43" s="2"/>
      <c r="I43"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43" s="30">
        <f>N(FR_GrantCalc1002[[#This Row],[Montant du supplément hebdomadaire]])*N(FR_GrantCalc1002[[#This Row],[Nombre de semaines de la subvention]])</f>
        <v>0</v>
      </c>
      <c r="K43"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44" spans="1:11" x14ac:dyDescent="0.3">
      <c r="A44" s="25"/>
      <c r="B44" s="3"/>
      <c r="C44" s="3"/>
      <c r="D44" s="3"/>
      <c r="E44" s="34"/>
      <c r="F44" s="33"/>
      <c r="G44" s="1"/>
      <c r="H44" s="2"/>
      <c r="I44"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44" s="30">
        <f>N(FR_GrantCalc1002[[#This Row],[Montant du supplément hebdomadaire]])*N(FR_GrantCalc1002[[#This Row],[Nombre de semaines de la subvention]])</f>
        <v>0</v>
      </c>
      <c r="K44"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45" spans="1:11" x14ac:dyDescent="0.3">
      <c r="A45" s="25"/>
      <c r="B45" s="3"/>
      <c r="C45" s="3"/>
      <c r="D45" s="3"/>
      <c r="E45" s="34"/>
      <c r="F45" s="33"/>
      <c r="G45" s="1"/>
      <c r="H45" s="2"/>
      <c r="I45"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45" s="30">
        <f>N(FR_GrantCalc1002[[#This Row],[Montant du supplément hebdomadaire]])*N(FR_GrantCalc1002[[#This Row],[Nombre de semaines de la subvention]])</f>
        <v>0</v>
      </c>
      <c r="K45"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46" spans="1:11" x14ac:dyDescent="0.3">
      <c r="A46" s="25"/>
      <c r="B46" s="3"/>
      <c r="C46" s="3"/>
      <c r="D46" s="3"/>
      <c r="E46" s="34"/>
      <c r="F46" s="33"/>
      <c r="G46" s="1"/>
      <c r="H46" s="2"/>
      <c r="I46"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46" s="30">
        <f>N(FR_GrantCalc1002[[#This Row],[Montant du supplément hebdomadaire]])*N(FR_GrantCalc1002[[#This Row],[Nombre de semaines de la subvention]])</f>
        <v>0</v>
      </c>
      <c r="K46"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47" spans="1:11" x14ac:dyDescent="0.3">
      <c r="A47" s="25"/>
      <c r="B47" s="3"/>
      <c r="C47" s="3"/>
      <c r="D47" s="3"/>
      <c r="E47" s="34"/>
      <c r="F47" s="33"/>
      <c r="G47" s="1"/>
      <c r="H47" s="2"/>
      <c r="I47"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47" s="30">
        <f>N(FR_GrantCalc1002[[#This Row],[Montant du supplément hebdomadaire]])*N(FR_GrantCalc1002[[#This Row],[Nombre de semaines de la subvention]])</f>
        <v>0</v>
      </c>
      <c r="K47"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48" spans="1:11" x14ac:dyDescent="0.3">
      <c r="A48" s="25"/>
      <c r="B48" s="3"/>
      <c r="C48" s="3"/>
      <c r="D48" s="3"/>
      <c r="E48" s="34"/>
      <c r="F48" s="33"/>
      <c r="G48" s="1"/>
      <c r="H48" s="2"/>
      <c r="I48"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48" s="30">
        <f>N(FR_GrantCalc1002[[#This Row],[Montant du supplément hebdomadaire]])*N(FR_GrantCalc1002[[#This Row],[Nombre de semaines de la subvention]])</f>
        <v>0</v>
      </c>
      <c r="K48"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49" spans="1:11" x14ac:dyDescent="0.3">
      <c r="A49" s="25"/>
      <c r="B49" s="3"/>
      <c r="C49" s="3"/>
      <c r="D49" s="3"/>
      <c r="E49" s="34"/>
      <c r="F49" s="33"/>
      <c r="G49" s="1"/>
      <c r="H49" s="2"/>
      <c r="I49"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49" s="30">
        <f>N(FR_GrantCalc1002[[#This Row],[Montant du supplément hebdomadaire]])*N(FR_GrantCalc1002[[#This Row],[Nombre de semaines de la subvention]])</f>
        <v>0</v>
      </c>
      <c r="K49"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50" spans="1:11" x14ac:dyDescent="0.3">
      <c r="A50" s="25"/>
      <c r="B50" s="3"/>
      <c r="C50" s="3"/>
      <c r="D50" s="3"/>
      <c r="E50" s="34"/>
      <c r="F50" s="33"/>
      <c r="G50" s="1"/>
      <c r="H50" s="2"/>
      <c r="I50"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50" s="30">
        <f>N(FR_GrantCalc1002[[#This Row],[Montant du supplément hebdomadaire]])*N(FR_GrantCalc1002[[#This Row],[Nombre de semaines de la subvention]])</f>
        <v>0</v>
      </c>
      <c r="K50"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51" spans="1:11" x14ac:dyDescent="0.3">
      <c r="A51" s="25"/>
      <c r="B51" s="3"/>
      <c r="C51" s="3"/>
      <c r="D51" s="3"/>
      <c r="E51" s="34"/>
      <c r="F51" s="33"/>
      <c r="G51" s="1"/>
      <c r="H51" s="2"/>
      <c r="I51"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51" s="30">
        <f>N(FR_GrantCalc1002[[#This Row],[Montant du supplément hebdomadaire]])*N(FR_GrantCalc1002[[#This Row],[Nombre de semaines de la subvention]])</f>
        <v>0</v>
      </c>
      <c r="K51"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52" spans="1:11" x14ac:dyDescent="0.3">
      <c r="A52" s="25"/>
      <c r="B52" s="3"/>
      <c r="C52" s="3"/>
      <c r="D52" s="3"/>
      <c r="E52" s="34"/>
      <c r="F52" s="33"/>
      <c r="G52" s="1"/>
      <c r="H52" s="2"/>
      <c r="I52"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52" s="30">
        <f>N(FR_GrantCalc1002[[#This Row],[Montant du supplément hebdomadaire]])*N(FR_GrantCalc1002[[#This Row],[Nombre de semaines de la subvention]])</f>
        <v>0</v>
      </c>
      <c r="K52"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53" spans="1:11" x14ac:dyDescent="0.3">
      <c r="A53" s="25"/>
      <c r="B53" s="3"/>
      <c r="C53" s="3"/>
      <c r="D53" s="3"/>
      <c r="E53" s="34"/>
      <c r="F53" s="33"/>
      <c r="G53" s="1"/>
      <c r="H53" s="2"/>
      <c r="I53"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53" s="30">
        <f>N(FR_GrantCalc1002[[#This Row],[Montant du supplément hebdomadaire]])*N(FR_GrantCalc1002[[#This Row],[Nombre de semaines de la subvention]])</f>
        <v>0</v>
      </c>
      <c r="K53"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54" spans="1:11" x14ac:dyDescent="0.3">
      <c r="A54" s="25"/>
      <c r="B54" s="3"/>
      <c r="C54" s="3"/>
      <c r="D54" s="3"/>
      <c r="E54" s="34"/>
      <c r="F54" s="33"/>
      <c r="G54" s="1"/>
      <c r="H54" s="2"/>
      <c r="I54"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54" s="30">
        <f>N(FR_GrantCalc1002[[#This Row],[Montant du supplément hebdomadaire]])*N(FR_GrantCalc1002[[#This Row],[Nombre de semaines de la subvention]])</f>
        <v>0</v>
      </c>
      <c r="K54"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55" spans="1:11" x14ac:dyDescent="0.3">
      <c r="A55" s="25"/>
      <c r="B55" s="3"/>
      <c r="C55" s="3"/>
      <c r="D55" s="3"/>
      <c r="E55" s="34"/>
      <c r="F55" s="33"/>
      <c r="G55" s="1"/>
      <c r="H55" s="2"/>
      <c r="I55"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55" s="30">
        <f>N(FR_GrantCalc1002[[#This Row],[Montant du supplément hebdomadaire]])*N(FR_GrantCalc1002[[#This Row],[Nombre de semaines de la subvention]])</f>
        <v>0</v>
      </c>
      <c r="K55"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56" spans="1:11" x14ac:dyDescent="0.3">
      <c r="A56" s="25"/>
      <c r="B56" s="3"/>
      <c r="C56" s="3"/>
      <c r="D56" s="3"/>
      <c r="E56" s="34"/>
      <c r="F56" s="33"/>
      <c r="G56" s="1"/>
      <c r="H56" s="2"/>
      <c r="I56"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56" s="30">
        <f>N(FR_GrantCalc1002[[#This Row],[Montant du supplément hebdomadaire]])*N(FR_GrantCalc1002[[#This Row],[Nombre de semaines de la subvention]])</f>
        <v>0</v>
      </c>
      <c r="K56"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57" spans="1:11" x14ac:dyDescent="0.3">
      <c r="A57" s="25"/>
      <c r="B57" s="3"/>
      <c r="C57" s="3"/>
      <c r="D57" s="3"/>
      <c r="E57" s="34"/>
      <c r="F57" s="33"/>
      <c r="G57" s="1"/>
      <c r="H57" s="2"/>
      <c r="I57"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57" s="30">
        <f>N(FR_GrantCalc1002[[#This Row],[Montant du supplément hebdomadaire]])*N(FR_GrantCalc1002[[#This Row],[Nombre de semaines de la subvention]])</f>
        <v>0</v>
      </c>
      <c r="K57"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58" spans="1:11" x14ac:dyDescent="0.3">
      <c r="A58" s="25"/>
      <c r="B58" s="3"/>
      <c r="C58" s="3"/>
      <c r="D58" s="3"/>
      <c r="E58" s="34"/>
      <c r="F58" s="33"/>
      <c r="G58" s="1"/>
      <c r="H58" s="2"/>
      <c r="I58"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58" s="30">
        <f>N(FR_GrantCalc1002[[#This Row],[Montant du supplément hebdomadaire]])*N(FR_GrantCalc1002[[#This Row],[Nombre de semaines de la subvention]])</f>
        <v>0</v>
      </c>
      <c r="K58"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59" spans="1:11" x14ac:dyDescent="0.3">
      <c r="A59" s="25"/>
      <c r="B59" s="3"/>
      <c r="C59" s="3"/>
      <c r="D59" s="3"/>
      <c r="E59" s="34"/>
      <c r="F59" s="33"/>
      <c r="G59" s="1"/>
      <c r="H59" s="2"/>
      <c r="I59"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59" s="30">
        <f>N(FR_GrantCalc1002[[#This Row],[Montant du supplément hebdomadaire]])*N(FR_GrantCalc1002[[#This Row],[Nombre de semaines de la subvention]])</f>
        <v>0</v>
      </c>
      <c r="K59"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60" spans="1:11" x14ac:dyDescent="0.3">
      <c r="A60" s="25"/>
      <c r="B60" s="3"/>
      <c r="C60" s="3"/>
      <c r="D60" s="3"/>
      <c r="E60" s="34"/>
      <c r="F60" s="33"/>
      <c r="G60" s="1"/>
      <c r="H60" s="2"/>
      <c r="I60"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60" s="30">
        <f>N(FR_GrantCalc1002[[#This Row],[Montant du supplément hebdomadaire]])*N(FR_GrantCalc1002[[#This Row],[Nombre de semaines de la subvention]])</f>
        <v>0</v>
      </c>
      <c r="K60"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61" spans="1:11" x14ac:dyDescent="0.3">
      <c r="A61" s="25"/>
      <c r="B61" s="3"/>
      <c r="C61" s="3"/>
      <c r="D61" s="3"/>
      <c r="E61" s="34"/>
      <c r="F61" s="33"/>
      <c r="G61" s="1"/>
      <c r="H61" s="2"/>
      <c r="I61"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61" s="30">
        <f>N(FR_GrantCalc1002[[#This Row],[Montant du supplément hebdomadaire]])*N(FR_GrantCalc1002[[#This Row],[Nombre de semaines de la subvention]])</f>
        <v>0</v>
      </c>
      <c r="K61"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62" spans="1:11" x14ac:dyDescent="0.3">
      <c r="A62" s="25"/>
      <c r="B62" s="3"/>
      <c r="C62" s="3"/>
      <c r="D62" s="3"/>
      <c r="E62" s="34"/>
      <c r="F62" s="33"/>
      <c r="G62" s="1"/>
      <c r="H62" s="2"/>
      <c r="I62"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62" s="30">
        <f>N(FR_GrantCalc1002[[#This Row],[Montant du supplément hebdomadaire]])*N(FR_GrantCalc1002[[#This Row],[Nombre de semaines de la subvention]])</f>
        <v>0</v>
      </c>
      <c r="K62"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63" spans="1:11" x14ac:dyDescent="0.3">
      <c r="A63" s="25"/>
      <c r="B63" s="3"/>
      <c r="C63" s="3"/>
      <c r="D63" s="3"/>
      <c r="E63" s="34"/>
      <c r="F63" s="33"/>
      <c r="G63" s="1"/>
      <c r="H63" s="2"/>
      <c r="I63"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63" s="30">
        <f>N(FR_GrantCalc1002[[#This Row],[Montant du supplément hebdomadaire]])*N(FR_GrantCalc1002[[#This Row],[Nombre de semaines de la subvention]])</f>
        <v>0</v>
      </c>
      <c r="K63"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64" spans="1:11" x14ac:dyDescent="0.3">
      <c r="A64" s="25"/>
      <c r="B64" s="3"/>
      <c r="C64" s="3"/>
      <c r="D64" s="3"/>
      <c r="E64" s="34"/>
      <c r="F64" s="33"/>
      <c r="G64" s="1"/>
      <c r="H64" s="2"/>
      <c r="I64"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64" s="30">
        <f>N(FR_GrantCalc1002[[#This Row],[Montant du supplément hebdomadaire]])*N(FR_GrantCalc1002[[#This Row],[Nombre de semaines de la subvention]])</f>
        <v>0</v>
      </c>
      <c r="K64"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65" spans="1:11" x14ac:dyDescent="0.3">
      <c r="A65" s="25"/>
      <c r="B65" s="3"/>
      <c r="C65" s="3"/>
      <c r="D65" s="3"/>
      <c r="E65" s="34"/>
      <c r="F65" s="33"/>
      <c r="G65" s="1"/>
      <c r="H65" s="2"/>
      <c r="I65"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65" s="30">
        <f>N(FR_GrantCalc1002[[#This Row],[Montant du supplément hebdomadaire]])*N(FR_GrantCalc1002[[#This Row],[Nombre de semaines de la subvention]])</f>
        <v>0</v>
      </c>
      <c r="K65"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66" spans="1:11" x14ac:dyDescent="0.3">
      <c r="A66" s="25"/>
      <c r="B66" s="3"/>
      <c r="C66" s="3"/>
      <c r="D66" s="3"/>
      <c r="E66" s="34"/>
      <c r="F66" s="33"/>
      <c r="G66" s="1"/>
      <c r="H66" s="2"/>
      <c r="I66"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66" s="30">
        <f>N(FR_GrantCalc1002[[#This Row],[Montant du supplément hebdomadaire]])*N(FR_GrantCalc1002[[#This Row],[Nombre de semaines de la subvention]])</f>
        <v>0</v>
      </c>
      <c r="K66"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67" spans="1:11" x14ac:dyDescent="0.3">
      <c r="A67" s="25"/>
      <c r="B67" s="3"/>
      <c r="C67" s="3"/>
      <c r="D67" s="3"/>
      <c r="E67" s="34"/>
      <c r="F67" s="33"/>
      <c r="G67" s="1"/>
      <c r="H67" s="2"/>
      <c r="I67"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67" s="30">
        <f>N(FR_GrantCalc1002[[#This Row],[Montant du supplément hebdomadaire]])*N(FR_GrantCalc1002[[#This Row],[Nombre de semaines de la subvention]])</f>
        <v>0</v>
      </c>
      <c r="K67"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68" spans="1:11" x14ac:dyDescent="0.3">
      <c r="A68" s="25"/>
      <c r="B68" s="3"/>
      <c r="C68" s="3"/>
      <c r="D68" s="3"/>
      <c r="E68" s="34"/>
      <c r="F68" s="33"/>
      <c r="G68" s="1"/>
      <c r="H68" s="2"/>
      <c r="I68"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68" s="30">
        <f>N(FR_GrantCalc1002[[#This Row],[Montant du supplément hebdomadaire]])*N(FR_GrantCalc1002[[#This Row],[Nombre de semaines de la subvention]])</f>
        <v>0</v>
      </c>
      <c r="K68"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69" spans="1:11" x14ac:dyDescent="0.3">
      <c r="A69" s="25"/>
      <c r="B69" s="3"/>
      <c r="C69" s="3"/>
      <c r="D69" s="3"/>
      <c r="E69" s="34"/>
      <c r="F69" s="33"/>
      <c r="G69" s="1"/>
      <c r="H69" s="2"/>
      <c r="I69"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69" s="30">
        <f>N(FR_GrantCalc1002[[#This Row],[Montant du supplément hebdomadaire]])*N(FR_GrantCalc1002[[#This Row],[Nombre de semaines de la subvention]])</f>
        <v>0</v>
      </c>
      <c r="K69"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70" spans="1:11" x14ac:dyDescent="0.3">
      <c r="A70" s="25"/>
      <c r="B70" s="3"/>
      <c r="C70" s="3"/>
      <c r="D70" s="3"/>
      <c r="E70" s="34"/>
      <c r="F70" s="33"/>
      <c r="G70" s="1"/>
      <c r="H70" s="2"/>
      <c r="I70"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70" s="30">
        <f>N(FR_GrantCalc1002[[#This Row],[Montant du supplément hebdomadaire]])*N(FR_GrantCalc1002[[#This Row],[Nombre de semaines de la subvention]])</f>
        <v>0</v>
      </c>
      <c r="K70"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71" spans="1:11" x14ac:dyDescent="0.3">
      <c r="A71" s="25"/>
      <c r="B71" s="3"/>
      <c r="C71" s="3"/>
      <c r="D71" s="3"/>
      <c r="E71" s="34"/>
      <c r="F71" s="33"/>
      <c r="G71" s="1"/>
      <c r="H71" s="2"/>
      <c r="I71"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71" s="30">
        <f>N(FR_GrantCalc1002[[#This Row],[Montant du supplément hebdomadaire]])*N(FR_GrantCalc1002[[#This Row],[Nombre de semaines de la subvention]])</f>
        <v>0</v>
      </c>
      <c r="K71"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72" spans="1:11" x14ac:dyDescent="0.3">
      <c r="A72" s="25"/>
      <c r="B72" s="3"/>
      <c r="C72" s="3"/>
      <c r="D72" s="3"/>
      <c r="E72" s="34"/>
      <c r="F72" s="33"/>
      <c r="G72" s="1"/>
      <c r="H72" s="2"/>
      <c r="I72"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72" s="30">
        <f>N(FR_GrantCalc1002[[#This Row],[Montant du supplément hebdomadaire]])*N(FR_GrantCalc1002[[#This Row],[Nombre de semaines de la subvention]])</f>
        <v>0</v>
      </c>
      <c r="K72"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73" spans="1:11" x14ac:dyDescent="0.3">
      <c r="A73" s="25"/>
      <c r="B73" s="3"/>
      <c r="C73" s="3"/>
      <c r="D73" s="3"/>
      <c r="E73" s="34"/>
      <c r="F73" s="33"/>
      <c r="G73" s="1"/>
      <c r="H73" s="2"/>
      <c r="I73"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73" s="30">
        <f>N(FR_GrantCalc1002[[#This Row],[Montant du supplément hebdomadaire]])*N(FR_GrantCalc1002[[#This Row],[Nombre de semaines de la subvention]])</f>
        <v>0</v>
      </c>
      <c r="K73"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74" spans="1:11" x14ac:dyDescent="0.3">
      <c r="A74" s="25"/>
      <c r="B74" s="3"/>
      <c r="C74" s="3"/>
      <c r="D74" s="3"/>
      <c r="E74" s="34"/>
      <c r="F74" s="33"/>
      <c r="G74" s="1"/>
      <c r="H74" s="2"/>
      <c r="I74"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74" s="30">
        <f>N(FR_GrantCalc1002[[#This Row],[Montant du supplément hebdomadaire]])*N(FR_GrantCalc1002[[#This Row],[Nombre de semaines de la subvention]])</f>
        <v>0</v>
      </c>
      <c r="K74"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75" spans="1:11" x14ac:dyDescent="0.3">
      <c r="A75" s="25"/>
      <c r="B75" s="3"/>
      <c r="C75" s="3"/>
      <c r="D75" s="3"/>
      <c r="E75" s="34"/>
      <c r="F75" s="33"/>
      <c r="G75" s="1"/>
      <c r="H75" s="2"/>
      <c r="I75"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75" s="30">
        <f>N(FR_GrantCalc1002[[#This Row],[Montant du supplément hebdomadaire]])*N(FR_GrantCalc1002[[#This Row],[Nombre de semaines de la subvention]])</f>
        <v>0</v>
      </c>
      <c r="K75"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76" spans="1:11" x14ac:dyDescent="0.3">
      <c r="A76" s="25"/>
      <c r="B76" s="3"/>
      <c r="C76" s="3"/>
      <c r="D76" s="3"/>
      <c r="E76" s="34"/>
      <c r="F76" s="33"/>
      <c r="G76" s="1"/>
      <c r="H76" s="2"/>
      <c r="I76"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76" s="30">
        <f>N(FR_GrantCalc1002[[#This Row],[Montant du supplément hebdomadaire]])*N(FR_GrantCalc1002[[#This Row],[Nombre de semaines de la subvention]])</f>
        <v>0</v>
      </c>
      <c r="K76"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77" spans="1:11" x14ac:dyDescent="0.3">
      <c r="A77" s="25"/>
      <c r="B77" s="3"/>
      <c r="C77" s="3"/>
      <c r="D77" s="3"/>
      <c r="E77" s="34"/>
      <c r="F77" s="33"/>
      <c r="G77" s="1"/>
      <c r="H77" s="2"/>
      <c r="I77"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77" s="30">
        <f>N(FR_GrantCalc1002[[#This Row],[Montant du supplément hebdomadaire]])*N(FR_GrantCalc1002[[#This Row],[Nombre de semaines de la subvention]])</f>
        <v>0</v>
      </c>
      <c r="K77"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78" spans="1:11" x14ac:dyDescent="0.3">
      <c r="A78" s="25"/>
      <c r="B78" s="3"/>
      <c r="C78" s="3"/>
      <c r="D78" s="3"/>
      <c r="E78" s="34"/>
      <c r="F78" s="33"/>
      <c r="G78" s="1"/>
      <c r="H78" s="2"/>
      <c r="I78"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78" s="30">
        <f>N(FR_GrantCalc1002[[#This Row],[Montant du supplément hebdomadaire]])*N(FR_GrantCalc1002[[#This Row],[Nombre de semaines de la subvention]])</f>
        <v>0</v>
      </c>
      <c r="K78"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79" spans="1:11" x14ac:dyDescent="0.3">
      <c r="A79" s="25"/>
      <c r="B79" s="3"/>
      <c r="C79" s="3"/>
      <c r="D79" s="3"/>
      <c r="E79" s="34"/>
      <c r="F79" s="33"/>
      <c r="G79" s="1"/>
      <c r="H79" s="2"/>
      <c r="I79"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79" s="30">
        <f>N(FR_GrantCalc1002[[#This Row],[Montant du supplément hebdomadaire]])*N(FR_GrantCalc1002[[#This Row],[Nombre de semaines de la subvention]])</f>
        <v>0</v>
      </c>
      <c r="K79"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80" spans="1:11" x14ac:dyDescent="0.3">
      <c r="A80" s="25"/>
      <c r="B80" s="3"/>
      <c r="C80" s="3"/>
      <c r="D80" s="3"/>
      <c r="E80" s="34"/>
      <c r="F80" s="33"/>
      <c r="G80" s="1"/>
      <c r="H80" s="2"/>
      <c r="I80"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80" s="30">
        <f>N(FR_GrantCalc1002[[#This Row],[Montant du supplément hebdomadaire]])*N(FR_GrantCalc1002[[#This Row],[Nombre de semaines de la subvention]])</f>
        <v>0</v>
      </c>
      <c r="K80"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81" spans="1:11" x14ac:dyDescent="0.3">
      <c r="A81" s="25"/>
      <c r="B81" s="3"/>
      <c r="C81" s="3"/>
      <c r="D81" s="3"/>
      <c r="E81" s="34"/>
      <c r="F81" s="33"/>
      <c r="G81" s="1"/>
      <c r="H81" s="2"/>
      <c r="I81"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81" s="30">
        <f>N(FR_GrantCalc1002[[#This Row],[Montant du supplément hebdomadaire]])*N(FR_GrantCalc1002[[#This Row],[Nombre de semaines de la subvention]])</f>
        <v>0</v>
      </c>
      <c r="K81"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82" spans="1:11" x14ac:dyDescent="0.3">
      <c r="A82" s="25"/>
      <c r="B82" s="3"/>
      <c r="C82" s="3"/>
      <c r="D82" s="3"/>
      <c r="E82" s="34"/>
      <c r="F82" s="33"/>
      <c r="G82" s="1"/>
      <c r="H82" s="2"/>
      <c r="I82"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82" s="30">
        <f>N(FR_GrantCalc1002[[#This Row],[Montant du supplément hebdomadaire]])*N(FR_GrantCalc1002[[#This Row],[Nombre de semaines de la subvention]])</f>
        <v>0</v>
      </c>
      <c r="K82"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83" spans="1:11" x14ac:dyDescent="0.3">
      <c r="A83" s="25"/>
      <c r="B83" s="3"/>
      <c r="C83" s="3"/>
      <c r="D83" s="3"/>
      <c r="E83" s="34"/>
      <c r="F83" s="33"/>
      <c r="G83" s="1"/>
      <c r="H83" s="2"/>
      <c r="I83"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83" s="30">
        <f>N(FR_GrantCalc1002[[#This Row],[Montant du supplément hebdomadaire]])*N(FR_GrantCalc1002[[#This Row],[Nombre de semaines de la subvention]])</f>
        <v>0</v>
      </c>
      <c r="K83"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84" spans="1:11" x14ac:dyDescent="0.3">
      <c r="A84" s="25"/>
      <c r="B84" s="3"/>
      <c r="C84" s="3"/>
      <c r="D84" s="3"/>
      <c r="E84" s="34"/>
      <c r="F84" s="33"/>
      <c r="G84" s="1"/>
      <c r="H84" s="2"/>
      <c r="I84"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84" s="30">
        <f>N(FR_GrantCalc1002[[#This Row],[Montant du supplément hebdomadaire]])*N(FR_GrantCalc1002[[#This Row],[Nombre de semaines de la subvention]])</f>
        <v>0</v>
      </c>
      <c r="K84"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85" spans="1:11" x14ac:dyDescent="0.3">
      <c r="A85" s="25"/>
      <c r="B85" s="3"/>
      <c r="C85" s="3"/>
      <c r="D85" s="3"/>
      <c r="E85" s="34"/>
      <c r="F85" s="33"/>
      <c r="G85" s="1"/>
      <c r="H85" s="2"/>
      <c r="I85"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85" s="30">
        <f>N(FR_GrantCalc1002[[#This Row],[Montant du supplément hebdomadaire]])*N(FR_GrantCalc1002[[#This Row],[Nombre de semaines de la subvention]])</f>
        <v>0</v>
      </c>
      <c r="K85"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86" spans="1:11" x14ac:dyDescent="0.3">
      <c r="A86" s="25"/>
      <c r="B86" s="3"/>
      <c r="C86" s="3"/>
      <c r="D86" s="3"/>
      <c r="E86" s="34"/>
      <c r="F86" s="32"/>
      <c r="G86" s="1"/>
      <c r="H86" s="2"/>
      <c r="I86"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86" s="30">
        <f>N(FR_GrantCalc1002[[#This Row],[Montant du supplément hebdomadaire]])*N(FR_GrantCalc1002[[#This Row],[Nombre de semaines de la subvention]])</f>
        <v>0</v>
      </c>
      <c r="K86"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87" spans="1:11" x14ac:dyDescent="0.3">
      <c r="A87" s="25"/>
      <c r="B87" s="3"/>
      <c r="C87" s="3"/>
      <c r="D87" s="3"/>
      <c r="E87" s="34"/>
      <c r="F87" s="32"/>
      <c r="G87" s="1"/>
      <c r="H87" s="2"/>
      <c r="I87"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87" s="30">
        <f>N(FR_GrantCalc1002[[#This Row],[Montant du supplément hebdomadaire]])*N(FR_GrantCalc1002[[#This Row],[Nombre de semaines de la subvention]])</f>
        <v>0</v>
      </c>
      <c r="K87"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88" spans="1:11" x14ac:dyDescent="0.3">
      <c r="A88" s="25"/>
      <c r="B88" s="3"/>
      <c r="C88" s="3"/>
      <c r="D88" s="3"/>
      <c r="E88" s="34"/>
      <c r="F88" s="32"/>
      <c r="G88" s="1"/>
      <c r="H88" s="2"/>
      <c r="I88"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88" s="30">
        <f>N(FR_GrantCalc1002[[#This Row],[Montant du supplément hebdomadaire]])*N(FR_GrantCalc1002[[#This Row],[Nombre de semaines de la subvention]])</f>
        <v>0</v>
      </c>
      <c r="K88"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89" spans="1:11" x14ac:dyDescent="0.3">
      <c r="A89" s="25"/>
      <c r="B89" s="3"/>
      <c r="C89" s="3"/>
      <c r="D89" s="3"/>
      <c r="E89" s="34"/>
      <c r="F89" s="32"/>
      <c r="G89" s="1"/>
      <c r="H89" s="2"/>
      <c r="I89"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89" s="30">
        <f>N(FR_GrantCalc1002[[#This Row],[Montant du supplément hebdomadaire]])*N(FR_GrantCalc1002[[#This Row],[Nombre de semaines de la subvention]])</f>
        <v>0</v>
      </c>
      <c r="K89"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90" spans="1:11" x14ac:dyDescent="0.3">
      <c r="A90" s="25"/>
      <c r="B90" s="3"/>
      <c r="C90" s="3"/>
      <c r="D90" s="3"/>
      <c r="E90" s="34"/>
      <c r="F90" s="32"/>
      <c r="G90" s="1"/>
      <c r="H90" s="2"/>
      <c r="I90"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90" s="30">
        <f>N(FR_GrantCalc1002[[#This Row],[Montant du supplément hebdomadaire]])*N(FR_GrantCalc1002[[#This Row],[Nombre de semaines de la subvention]])</f>
        <v>0</v>
      </c>
      <c r="K90"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91" spans="1:11" x14ac:dyDescent="0.3">
      <c r="A91" s="25"/>
      <c r="B91" s="3"/>
      <c r="C91" s="3"/>
      <c r="D91" s="3"/>
      <c r="E91" s="34"/>
      <c r="F91" s="33"/>
      <c r="G91" s="1"/>
      <c r="H91" s="2"/>
      <c r="I91"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91" s="30">
        <f>N(FR_GrantCalc1002[[#This Row],[Montant du supplément hebdomadaire]])*N(FR_GrantCalc1002[[#This Row],[Nombre de semaines de la subvention]])</f>
        <v>0</v>
      </c>
      <c r="K91"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92" spans="1:11" x14ac:dyDescent="0.3">
      <c r="A92" s="25"/>
      <c r="B92" s="3"/>
      <c r="C92" s="3"/>
      <c r="D92" s="3"/>
      <c r="E92" s="34"/>
      <c r="F92" s="33"/>
      <c r="G92" s="1"/>
      <c r="H92" s="2"/>
      <c r="I92"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92" s="30">
        <f>N(FR_GrantCalc1002[[#This Row],[Montant du supplément hebdomadaire]])*N(FR_GrantCalc1002[[#This Row],[Nombre de semaines de la subvention]])</f>
        <v>0</v>
      </c>
      <c r="K92"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93" spans="1:11" x14ac:dyDescent="0.3">
      <c r="A93" s="25"/>
      <c r="B93" s="3"/>
      <c r="C93" s="3"/>
      <c r="D93" s="3"/>
      <c r="E93" s="34"/>
      <c r="F93" s="33"/>
      <c r="G93" s="1"/>
      <c r="H93" s="2"/>
      <c r="I93"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93" s="30">
        <f>N(FR_GrantCalc1002[[#This Row],[Montant du supplément hebdomadaire]])*N(FR_GrantCalc1002[[#This Row],[Nombre de semaines de la subvention]])</f>
        <v>0</v>
      </c>
      <c r="K93"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94" spans="1:11" x14ac:dyDescent="0.3">
      <c r="A94" s="25"/>
      <c r="B94" s="3"/>
      <c r="C94" s="3"/>
      <c r="D94" s="3"/>
      <c r="E94" s="34"/>
      <c r="F94" s="33"/>
      <c r="G94" s="1"/>
      <c r="H94" s="2"/>
      <c r="I94"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94" s="30">
        <f>N(FR_GrantCalc1002[[#This Row],[Montant du supplément hebdomadaire]])*N(FR_GrantCalc1002[[#This Row],[Nombre de semaines de la subvention]])</f>
        <v>0</v>
      </c>
      <c r="K94"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95" spans="1:11" x14ac:dyDescent="0.3">
      <c r="A95" s="25"/>
      <c r="B95" s="3"/>
      <c r="C95" s="3"/>
      <c r="D95" s="3"/>
      <c r="E95" s="34"/>
      <c r="F95" s="33"/>
      <c r="G95" s="1"/>
      <c r="H95" s="2"/>
      <c r="I95"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95" s="30">
        <f>N(FR_GrantCalc1002[[#This Row],[Montant du supplément hebdomadaire]])*N(FR_GrantCalc1002[[#This Row],[Nombre de semaines de la subvention]])</f>
        <v>0</v>
      </c>
      <c r="K95"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96" spans="1:11" x14ac:dyDescent="0.3">
      <c r="A96" s="25"/>
      <c r="B96" s="3"/>
      <c r="C96" s="3"/>
      <c r="D96" s="3"/>
      <c r="E96" s="34"/>
      <c r="F96" s="33"/>
      <c r="G96" s="1"/>
      <c r="H96" s="2"/>
      <c r="I96"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96" s="30">
        <f>N(FR_GrantCalc1002[[#This Row],[Montant du supplément hebdomadaire]])*N(FR_GrantCalc1002[[#This Row],[Nombre de semaines de la subvention]])</f>
        <v>0</v>
      </c>
      <c r="K96"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97" spans="1:11" x14ac:dyDescent="0.3">
      <c r="A97" s="25"/>
      <c r="B97" s="3"/>
      <c r="C97" s="3"/>
      <c r="D97" s="3"/>
      <c r="E97" s="34"/>
      <c r="F97" s="33"/>
      <c r="G97" s="1"/>
      <c r="H97" s="2"/>
      <c r="I97"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97" s="30">
        <f>N(FR_GrantCalc1002[[#This Row],[Montant du supplément hebdomadaire]])*N(FR_GrantCalc1002[[#This Row],[Nombre de semaines de la subvention]])</f>
        <v>0</v>
      </c>
      <c r="K97"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98" spans="1:11" x14ac:dyDescent="0.3">
      <c r="A98" s="25"/>
      <c r="B98" s="3"/>
      <c r="C98" s="3"/>
      <c r="D98" s="3"/>
      <c r="E98" s="34"/>
      <c r="F98" s="33"/>
      <c r="G98" s="1"/>
      <c r="H98" s="2"/>
      <c r="I98"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98" s="30">
        <f>N(FR_GrantCalc1002[[#This Row],[Montant du supplément hebdomadaire]])*N(FR_GrantCalc1002[[#This Row],[Nombre de semaines de la subvention]])</f>
        <v>0</v>
      </c>
      <c r="K98"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99" spans="1:11" x14ac:dyDescent="0.3">
      <c r="A99" s="25"/>
      <c r="B99" s="3"/>
      <c r="C99" s="3"/>
      <c r="D99" s="3"/>
      <c r="E99" s="34"/>
      <c r="F99" s="33"/>
      <c r="G99" s="1"/>
      <c r="H99" s="2"/>
      <c r="I99"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99" s="30">
        <f>N(FR_GrantCalc1002[[#This Row],[Montant du supplément hebdomadaire]])*N(FR_GrantCalc1002[[#This Row],[Nombre de semaines de la subvention]])</f>
        <v>0</v>
      </c>
      <c r="K99"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100" spans="1:11" x14ac:dyDescent="0.3">
      <c r="A100" s="25"/>
      <c r="B100" s="3"/>
      <c r="C100" s="3"/>
      <c r="D100" s="3"/>
      <c r="E100" s="34"/>
      <c r="F100" s="33"/>
      <c r="G100" s="1"/>
      <c r="H100" s="2"/>
      <c r="I100"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100" s="30">
        <f>N(FR_GrantCalc1002[[#This Row],[Montant du supplément hebdomadaire]])*N(FR_GrantCalc1002[[#This Row],[Nombre de semaines de la subvention]])</f>
        <v>0</v>
      </c>
      <c r="K100"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101" spans="1:11" x14ac:dyDescent="0.3">
      <c r="A101" s="25"/>
      <c r="B101" s="3"/>
      <c r="C101" s="3"/>
      <c r="D101" s="3"/>
      <c r="E101" s="34"/>
      <c r="F101" s="33"/>
      <c r="G101" s="1"/>
      <c r="H101" s="2"/>
      <c r="I101"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101" s="30">
        <f>N(FR_GrantCalc1002[[#This Row],[Montant du supplément hebdomadaire]])*N(FR_GrantCalc1002[[#This Row],[Nombre de semaines de la subvention]])</f>
        <v>0</v>
      </c>
      <c r="K101"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102" spans="1:11" x14ac:dyDescent="0.3">
      <c r="A102" s="25"/>
      <c r="B102" s="3"/>
      <c r="C102" s="3"/>
      <c r="D102" s="3"/>
      <c r="E102" s="34"/>
      <c r="F102" s="33"/>
      <c r="G102" s="1"/>
      <c r="H102" s="2"/>
      <c r="I102"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102" s="30">
        <f>N(FR_GrantCalc1002[[#This Row],[Montant du supplément hebdomadaire]])*N(FR_GrantCalc1002[[#This Row],[Nombre de semaines de la subvention]])</f>
        <v>0</v>
      </c>
      <c r="K102"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103" spans="1:11" x14ac:dyDescent="0.3">
      <c r="A103" s="25"/>
      <c r="B103" s="3"/>
      <c r="C103" s="3"/>
      <c r="D103" s="3"/>
      <c r="E103" s="34"/>
      <c r="F103" s="33"/>
      <c r="G103" s="1"/>
      <c r="H103" s="2"/>
      <c r="I103"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103" s="30">
        <f>N(FR_GrantCalc1002[[#This Row],[Montant du supplément hebdomadaire]])*N(FR_GrantCalc1002[[#This Row],[Nombre de semaines de la subvention]])</f>
        <v>0</v>
      </c>
      <c r="K103"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row r="104" spans="1:11" x14ac:dyDescent="0.3">
      <c r="A104" s="25"/>
      <c r="B104" s="3"/>
      <c r="C104" s="3"/>
      <c r="D104" s="3"/>
      <c r="E104" s="35"/>
      <c r="F104" s="33"/>
      <c r="G104" s="31"/>
      <c r="H104" s="31"/>
      <c r="I104" s="29">
        <f>IF(((N(FR_GrantCalc1002[[#This Row],[Gains hebdomadaires moyens par employé]])*0.7)&lt;N(FR_GrantCalc1002[[#This Row],[Prestations d''assurance-emploi]])),0,
(((N(FR_GrantCalc1002[[#This Row],[Gains hebdomadaires moyens par employé]])*0.7)-N(FR_GrantCalc1002[[#This Row],[Prestations d''assurance-emploi]]))*N(FR_GrantCalc1002[[#This Row],[Taux de réduction]])))</f>
        <v>0</v>
      </c>
      <c r="J104" s="30">
        <f>N(FR_GrantCalc1002[[#This Row],[Montant du supplément hebdomadaire]])*N(FR_GrantCalc1002[[#This Row],[Nombre de semaines de la subvention]])</f>
        <v>0</v>
      </c>
      <c r="K104" s="26" t="b">
        <f>IFERROR(AND(
  NOT(OR(ISBLANK(FR_GrantCalc1002[[#This Row],[NAS]]),ISERROR(FR_GrantCalc1002[[#This Row],[NAS]]),FR_GrantCalc1002[[#This Row],[NAS]]="")),
  ISNUMBER(FR_GrantCalc1002[[#This Row],[NAS]]),
  LEN(FR_GrantCalc1002[[#This Row],[NAS]])=9,
  LEFT(FR_GrantCalc1002[[#This Row],[NAS]],1)&lt;&gt;"8",
  RIGHT(FR_GrantCalc1002[[#This Row],[NAS]],1)=RIGHT(10-MOD(SUM(
    LEFT(FR_GrantCalc1002[[#This Row],[NAS]],1),
    MID(FR_GrantCalc1002[[#This Row],[NAS]],3,1),
    MID(FR_GrantCalc1002[[#This Row],[NAS]],5,1),
    MID(FR_GrantCalc1002[[#This Row],[NAS]],7,1),
    RIGHT(MID(FR_GrantCalc1002[[#This Row],[NAS]],2,1)*2,1)+IF(VALUE(MID(FR_GrantCalc1002[[#This Row],[NAS]],2,1))&gt;4,1,0),
    RIGHT(MID(FR_GrantCalc1002[[#This Row],[NAS]],4,1)*2,1)+IF(VALUE(MID(FR_GrantCalc1002[[#This Row],[NAS]],4,1))&gt;4,1,0),
    RIGHT(MID(FR_GrantCalc1002[[#This Row],[NAS]],6,1)*2,1)+IF(VALUE(MID(FR_GrantCalc1002[[#This Row],[NAS]],6,1))&gt;4,1,0),
    RIGHT(MID(FR_GrantCalc1002[[#This Row],[NAS]],8,1)*2,1)+IF(VALUE(MID(FR_GrantCalc1002[[#This Row],[NAS]],8,1))&gt;4,1,0)),
  10),1)
),FALSE)</f>
        <v>0</v>
      </c>
    </row>
  </sheetData>
  <sheetProtection algorithmName="SHA-512" hashValue="9r/G95R85kypcAMvqY/5wHKUopUEU1JrBxhKorUiWKFYEZmvDOd4gBie9AaP7vkRhFftHZ2tL+XCU3Nw683Mfw==" saltValue="J4ppZBOsK+E8mDxoVkwhiQ==" spinCount="100000" sheet="1" objects="1" scenarios="1" selectLockedCells="1"/>
  <mergeCells count="1">
    <mergeCell ref="B1:D1"/>
  </mergeCells>
  <conditionalFormatting sqref="A5:A104">
    <cfRule type="duplicateValues" dxfId="8" priority="2" stopIfTrue="1"/>
    <cfRule type="expression" dxfId="7" priority="3" stopIfTrue="1">
      <formula>NOT(K5)</formula>
    </cfRule>
  </conditionalFormatting>
  <conditionalFormatting sqref="B5:J104">
    <cfRule type="expression" dxfId="6" priority="1">
      <formula>NOT($K5)</formula>
    </cfRule>
  </conditionalFormatting>
  <dataValidations count="10">
    <dataValidation type="custom" allowBlank="1" showInputMessage="1" showErrorMessage="1" error="Un numéro d’assurance sociale valide doit être saisi dans le champ NAS." promptTitle="Taux de réduction" prompt="Saisissez le taux de réduction prévu en pourcentage des heures de travail de l'employé." sqref="G5:G104" xr:uid="{0A87DEE4-3A41-4C7D-AE1A-F130AF5AC414}">
      <formula1>$K5</formula1>
    </dataValidation>
    <dataValidation type="custom" allowBlank="1" showInputMessage="1" showErrorMessage="1" error="Un numéro d’assurance sociale valide doit être saisi dans le champ NAS." promptTitle="Prestations d'assurance-emploi" prompt="Saisissez le taux des prestations d'assurance-emploi tel que fourni par l'employé." sqref="F5:F104" xr:uid="{EE5D1605-730F-4682-9F29-EC09DAC12044}">
      <formula1>$K5</formula1>
    </dataValidation>
    <dataValidation type="custom" allowBlank="1" showInputMessage="1" showErrorMessage="1" error="Un numéro d’assurance sociale valide doit être saisi dans le champ NAS." promptTitle="Gains hebdomadaires moyens" prompt="Saisissez les gains hebdomadaires moyens de l'employé." sqref="E5:E104" xr:uid="{835D80C6-DBEF-42B4-9880-0CFFC04E0CC4}">
      <formula1>$K5</formula1>
    </dataValidation>
    <dataValidation type="custom" allowBlank="1" showInputMessage="1" showErrorMessage="1" error="Un numéro d’assurance sociale valide doit être saisi dans le champ NAS." promptTitle="Unité de travail partagé" prompt="Si disponible, saisissez le nom de l'unité de travail partagé de l'employé." sqref="D5:D104" xr:uid="{09248F2B-5E92-45DB-AA71-C43327257920}">
      <formula1>$K5</formula1>
    </dataValidation>
    <dataValidation type="custom" allowBlank="1" showInputMessage="1" showErrorMessage="1" error="Un numéro d’assurance sociale valide doit être saisi dans le champ NAS." promptTitle="Nom de famille" prompt="Saisissez le nom de famille de l'employé." sqref="C5:C104" xr:uid="{CEDB8264-911D-408F-A700-1766E247BDE2}">
      <formula1>$K5</formula1>
    </dataValidation>
    <dataValidation type="custom" allowBlank="1" showInputMessage="1" showErrorMessage="1" error="Un numéro d’assurance sociale valide doit être saisi dans le champ NAS." promptTitle="Prénom" prompt="Saisissez le prénom de l'employé." sqref="B5:B104" xr:uid="{CC80DA78-FD44-447B-8F30-D2E83A7DF5E5}">
      <formula1>$K5</formula1>
    </dataValidation>
    <dataValidation allowBlank="1" showInputMessage="1" sqref="K1:K104" xr:uid="{9B17D542-B5B6-4DB8-A881-1D04B57D83D1}"/>
    <dataValidation type="custom" allowBlank="1" showInputMessage="1" showErrorMessage="1" error="A valid social insurance number must be entered in the SIN field." sqref="I5:J104" xr:uid="{4FFABE2D-CAAF-4C35-AD43-2B32305CC0BA}">
      <formula1>$K5</formula1>
    </dataValidation>
    <dataValidation type="custom" allowBlank="1" showInputMessage="1" showErrorMessage="1" errorTitle="NAS invalide" error="Le NAS doit être composé de 9 chiffres, sans espaces ou traits d’union." promptTitle="NAS" prompt="Saisissez le numéro d’assurance sociale de l’employé." sqref="A5:A104" xr:uid="{F092BFAB-CCF4-413F-BC94-605E79CF410B}">
      <formula1>AND(ISNUMBER(A5),LEN(A5)=9)</formula1>
    </dataValidation>
    <dataValidation type="custom" allowBlank="1" showInputMessage="1" showErrorMessage="1" error="Un numéro d’assurance sociale valide doit être saisi dans le champ NAS." promptTitle="Nombre de semaines" prompt="Saisissez le nombre de semaines pour la durée prévue de la subvention." sqref="H5:H104" xr:uid="{DE7A0E3D-83F0-48DD-8F2A-48917942784A}">
      <formula1>$K5</formula1>
    </dataValidation>
  </dataValidation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0A1BD-8B5C-4478-A47D-ECBE84BD99C0}">
  <sheetPr codeName="Sheet6"/>
  <dimension ref="A1:A8"/>
  <sheetViews>
    <sheetView showGridLines="0" tabSelected="1" workbookViewId="0"/>
  </sheetViews>
  <sheetFormatPr defaultColWidth="8.88671875" defaultRowHeight="15" x14ac:dyDescent="0.25"/>
  <cols>
    <col min="1" max="1" width="211.5546875" style="19" customWidth="1"/>
    <col min="2" max="16384" width="8.88671875" style="19"/>
  </cols>
  <sheetData>
    <row r="1" spans="1:1" x14ac:dyDescent="0.25">
      <c r="A1" s="20" t="s">
        <v>21</v>
      </c>
    </row>
    <row r="2" spans="1:1" ht="90" x14ac:dyDescent="0.25">
      <c r="A2" s="20" t="s">
        <v>22</v>
      </c>
    </row>
    <row r="3" spans="1:1" ht="90" x14ac:dyDescent="0.25">
      <c r="A3" s="20" t="s">
        <v>23</v>
      </c>
    </row>
    <row r="4" spans="1:1" ht="150" customHeight="1" x14ac:dyDescent="0.25">
      <c r="A4" s="20" t="s">
        <v>24</v>
      </c>
    </row>
    <row r="5" spans="1:1" ht="45" x14ac:dyDescent="0.25">
      <c r="A5" s="20" t="s">
        <v>25</v>
      </c>
    </row>
    <row r="6" spans="1:1" ht="372.6" customHeight="1" x14ac:dyDescent="0.25">
      <c r="A6" s="20" t="s">
        <v>26</v>
      </c>
    </row>
    <row r="7" spans="1:1" ht="222.6" customHeight="1" x14ac:dyDescent="0.25">
      <c r="A7" s="20" t="s">
        <v>27</v>
      </c>
    </row>
    <row r="8" spans="1:1" ht="105" x14ac:dyDescent="0.25">
      <c r="A8" s="20" t="s">
        <v>28</v>
      </c>
    </row>
  </sheetData>
  <sheetProtection algorithmName="SHA-512" hashValue="1eBUG/BjXaN5NtkfgVIjeBTgusPD8MZVe1+ugEfTVYvp/5FDHG7A+qDImjkvD5unk8dDEK58x54AWtNBJZuu6Q==" saltValue="Q2QUTGI/Ho9ROJ7gDGPoMQ=="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00082-28BD-4239-9B97-0CFAF96C14C4}">
  <dimension ref="A1:A8"/>
  <sheetViews>
    <sheetView showGridLines="0" workbookViewId="0"/>
  </sheetViews>
  <sheetFormatPr defaultRowHeight="14.4" x14ac:dyDescent="0.3"/>
  <cols>
    <col min="1" max="1" width="195.109375" customWidth="1"/>
  </cols>
  <sheetData>
    <row r="1" spans="1:1" ht="190.5" customHeight="1" x14ac:dyDescent="0.3">
      <c r="A1" s="20" t="s">
        <v>64</v>
      </c>
    </row>
    <row r="2" spans="1:1" ht="255" x14ac:dyDescent="0.3">
      <c r="A2" s="20" t="s">
        <v>61</v>
      </c>
    </row>
    <row r="3" spans="1:1" ht="238.5" customHeight="1" x14ac:dyDescent="0.3">
      <c r="A3" s="44" t="s">
        <v>73</v>
      </c>
    </row>
    <row r="4" spans="1:1" ht="172.5" customHeight="1" x14ac:dyDescent="0.3">
      <c r="A4" s="44" t="s">
        <v>74</v>
      </c>
    </row>
    <row r="5" spans="1:1" ht="276.75" customHeight="1" x14ac:dyDescent="0.3">
      <c r="A5" s="44" t="s">
        <v>62</v>
      </c>
    </row>
    <row r="6" spans="1:1" ht="105" x14ac:dyDescent="0.3">
      <c r="A6" s="44" t="s">
        <v>63</v>
      </c>
    </row>
    <row r="7" spans="1:1" ht="180.75" customHeight="1" x14ac:dyDescent="0.3">
      <c r="A7" s="44" t="s">
        <v>75</v>
      </c>
    </row>
    <row r="8" spans="1:1" ht="90" x14ac:dyDescent="0.3">
      <c r="A8" s="44" t="s">
        <v>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6266-0674-4627-B3FD-86623D4EACCD}">
  <sheetPr codeName="Sheet7"/>
  <dimension ref="A1:I8"/>
  <sheetViews>
    <sheetView showGridLines="0" workbookViewId="0">
      <selection activeCell="A6" sqref="A6"/>
    </sheetView>
  </sheetViews>
  <sheetFormatPr defaultRowHeight="14.4" x14ac:dyDescent="0.3"/>
  <cols>
    <col min="1" max="1" width="171.6640625" customWidth="1"/>
    <col min="5" max="5" width="32" customWidth="1"/>
    <col min="9" max="9" width="51.5546875" customWidth="1"/>
  </cols>
  <sheetData>
    <row r="1" spans="1:9" ht="43.5" customHeight="1" x14ac:dyDescent="0.3">
      <c r="A1" s="8"/>
      <c r="B1" s="50"/>
      <c r="C1" s="50"/>
      <c r="D1" s="50"/>
      <c r="E1" s="50"/>
      <c r="F1" s="50"/>
      <c r="G1" s="50"/>
      <c r="H1" s="50"/>
      <c r="I1" s="50"/>
    </row>
    <row r="2" spans="1:9" ht="43.5" customHeight="1" x14ac:dyDescent="0.3">
      <c r="A2" s="51" t="s">
        <v>29</v>
      </c>
      <c r="B2" s="51"/>
      <c r="C2" s="51"/>
      <c r="D2" s="51"/>
      <c r="E2" s="9"/>
      <c r="F2" s="9"/>
      <c r="G2" s="9"/>
      <c r="H2" s="9"/>
      <c r="I2" s="9"/>
    </row>
    <row r="3" spans="1:9" ht="57.9" customHeight="1" x14ac:dyDescent="0.3">
      <c r="A3" s="10" t="s">
        <v>30</v>
      </c>
      <c r="B3" s="11"/>
      <c r="C3" s="11"/>
      <c r="D3" s="11"/>
      <c r="E3" s="11"/>
      <c r="F3" s="11"/>
      <c r="G3" s="11"/>
      <c r="H3" s="11"/>
      <c r="I3" s="11"/>
    </row>
    <row r="4" spans="1:9" x14ac:dyDescent="0.3">
      <c r="A4" s="12" t="s">
        <v>31</v>
      </c>
      <c r="B4" s="12"/>
      <c r="C4" s="12"/>
      <c r="D4" s="12"/>
      <c r="E4" s="12"/>
      <c r="F4" s="12"/>
      <c r="G4" s="12"/>
      <c r="H4" s="12"/>
      <c r="I4" s="12"/>
    </row>
    <row r="5" spans="1:9" ht="96" x14ac:dyDescent="0.3">
      <c r="A5" s="13" t="s">
        <v>32</v>
      </c>
      <c r="B5" s="14"/>
      <c r="C5" s="14"/>
      <c r="D5" s="14"/>
      <c r="E5" s="14"/>
      <c r="F5" s="14"/>
      <c r="G5" s="14"/>
      <c r="H5" s="14"/>
      <c r="I5" s="14"/>
    </row>
    <row r="6" spans="1:9" x14ac:dyDescent="0.3">
      <c r="A6" s="43" t="s">
        <v>33</v>
      </c>
      <c r="B6" s="15"/>
      <c r="C6" s="15"/>
      <c r="D6" s="15"/>
      <c r="E6" s="15"/>
      <c r="F6" s="15"/>
      <c r="G6" s="15"/>
      <c r="H6" s="15"/>
      <c r="I6" s="15"/>
    </row>
    <row r="7" spans="1:9" x14ac:dyDescent="0.3">
      <c r="A7" s="12" t="s">
        <v>34</v>
      </c>
      <c r="B7" s="12"/>
      <c r="C7" s="12"/>
      <c r="D7" s="12"/>
      <c r="E7" s="12"/>
      <c r="F7" s="12"/>
      <c r="G7" s="12"/>
      <c r="H7" s="12"/>
      <c r="I7" s="12"/>
    </row>
    <row r="8" spans="1:9" ht="97.5" customHeight="1" x14ac:dyDescent="0.3">
      <c r="A8" s="16" t="s">
        <v>35</v>
      </c>
      <c r="B8" s="17"/>
      <c r="C8" s="17"/>
      <c r="D8" s="17"/>
      <c r="E8" s="17"/>
      <c r="F8" s="17"/>
      <c r="G8" s="17"/>
      <c r="H8" s="17"/>
      <c r="I8" s="17"/>
    </row>
  </sheetData>
  <sheetProtection algorithmName="SHA-512" hashValue="HOj/wzp9uzdK3nrFgwE0eQr2T/04g5L+U0Y3AoFP3tSCOwYxaT5BRN0HdCEzlVDFfOg99CQpY7RKXmM1fT9CgA==" saltValue="D+vZJhcou6N19xH/x7rtvQ==" spinCount="100000" sheet="1" objects="1" scenarios="1" selectLockedCells="1"/>
  <mergeCells count="3">
    <mergeCell ref="B1:E1"/>
    <mergeCell ref="F1:I1"/>
    <mergeCell ref="A2:D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3C62-4F1F-4FF1-A494-7E159CAC3B6B}">
  <sheetPr>
    <tabColor theme="3"/>
  </sheetPr>
  <dimension ref="A1:K104"/>
  <sheetViews>
    <sheetView showGridLines="0" workbookViewId="0">
      <pane xSplit="4" ySplit="4" topLeftCell="E5" activePane="bottomRight" state="frozen"/>
      <selection pane="topRight" activeCell="E1" sqref="E1"/>
      <selection pane="bottomLeft" activeCell="A5" sqref="A5"/>
      <selection pane="bottomRight" activeCell="A5" sqref="A5"/>
    </sheetView>
  </sheetViews>
  <sheetFormatPr defaultRowHeight="14.4" x14ac:dyDescent="0.3"/>
  <cols>
    <col min="1" max="1" width="24.33203125" customWidth="1"/>
    <col min="2" max="4" width="34.6640625" customWidth="1"/>
    <col min="5" max="5" width="18" customWidth="1"/>
    <col min="6" max="6" width="10.44140625" customWidth="1"/>
    <col min="7" max="7" width="9" customWidth="1"/>
    <col min="8" max="8" width="13.88671875" customWidth="1"/>
    <col min="9" max="9" width="18.6640625" customWidth="1"/>
    <col min="10" max="10" width="16.88671875" customWidth="1"/>
    <col min="11" max="11" width="12" hidden="1" customWidth="1"/>
  </cols>
  <sheetData>
    <row r="1" spans="1:11" x14ac:dyDescent="0.3">
      <c r="A1" s="38" t="s">
        <v>36</v>
      </c>
      <c r="B1" s="47"/>
      <c r="C1" s="48"/>
      <c r="D1" s="49"/>
      <c r="E1" s="6"/>
      <c r="F1" s="6"/>
      <c r="G1" s="6"/>
      <c r="H1" s="6"/>
      <c r="I1" s="6"/>
      <c r="J1" s="7"/>
      <c r="K1" s="4"/>
    </row>
    <row r="2" spans="1:11" ht="14.4" customHeight="1" x14ac:dyDescent="0.3">
      <c r="A2" s="42" t="s">
        <v>43</v>
      </c>
      <c r="B2" s="42" t="s">
        <v>53</v>
      </c>
      <c r="C2" s="42" t="s">
        <v>44</v>
      </c>
      <c r="D2" s="42" t="s">
        <v>45</v>
      </c>
      <c r="E2" s="36"/>
      <c r="F2" s="36"/>
      <c r="G2" s="36"/>
      <c r="H2" s="36"/>
      <c r="I2" s="36"/>
      <c r="J2" s="37"/>
      <c r="K2" s="5"/>
    </row>
    <row r="3" spans="1:11" x14ac:dyDescent="0.3">
      <c r="A3" s="39">
        <f>SUM(EN_GrantCalc100[[Total Supplement Amount ]])</f>
        <v>0</v>
      </c>
      <c r="B3" s="40">
        <f>TotalSupplement*0.0163</f>
        <v>0</v>
      </c>
      <c r="C3" s="40">
        <f>TotalSupplement*0.0595</f>
        <v>0</v>
      </c>
      <c r="D3" s="41">
        <f>SUM(TotalSupplement,TotalEIPremiums,TotalCPP)</f>
        <v>0</v>
      </c>
      <c r="E3" s="36"/>
      <c r="F3" s="36"/>
      <c r="G3" s="36"/>
      <c r="H3" s="36"/>
      <c r="I3" s="36"/>
      <c r="J3" s="37"/>
      <c r="K3" s="5"/>
    </row>
    <row r="4" spans="1:11" ht="36" customHeight="1" x14ac:dyDescent="0.3">
      <c r="A4" s="21" t="s">
        <v>37</v>
      </c>
      <c r="B4" s="21" t="s">
        <v>50</v>
      </c>
      <c r="C4" s="21" t="s">
        <v>51</v>
      </c>
      <c r="D4" s="22" t="s">
        <v>38</v>
      </c>
      <c r="E4" s="27" t="s">
        <v>39</v>
      </c>
      <c r="F4" s="22" t="s">
        <v>52</v>
      </c>
      <c r="G4" s="23" t="s">
        <v>40</v>
      </c>
      <c r="H4" s="22" t="s">
        <v>41</v>
      </c>
      <c r="I4" s="28" t="s">
        <v>42</v>
      </c>
      <c r="J4" s="24" t="s">
        <v>43</v>
      </c>
      <c r="K4" s="24" t="s">
        <v>48</v>
      </c>
    </row>
    <row r="5" spans="1:11" x14ac:dyDescent="0.3">
      <c r="A5" s="25"/>
      <c r="B5" s="3"/>
      <c r="C5" s="3"/>
      <c r="D5" s="3"/>
      <c r="E5" s="34"/>
      <c r="F5" s="32"/>
      <c r="G5" s="1"/>
      <c r="H5" s="2"/>
      <c r="I5" s="29">
        <f>IF(((N(EN_GrantCalc100[[#This Row],[Average Weekly Earnings per Employee ]])*0.7)&lt;N(EN_GrantCalc100[[#This Row],[EI Benefit Rate]])),0,
(((N(EN_GrantCalc100[[#This Row],[Average Weekly Earnings per Employee ]])*0.7)-N(EN_GrantCalc100[[#This Row],[EI Benefit Rate]]))*N(EN_GrantCalc100[[#This Row],[Reduction Rate]])))</f>
        <v>0</v>
      </c>
      <c r="J5" s="30">
        <f>N(EN_GrantCalc100[[#This Row],[Weekly Supplement Payable ]])*N(EN_GrantCalc100[[#This Row],[Number of Grant Weeks ]])</f>
        <v>0</v>
      </c>
      <c r="K5"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6" spans="1:11" x14ac:dyDescent="0.3">
      <c r="A6" s="25"/>
      <c r="B6" s="3"/>
      <c r="C6" s="3"/>
      <c r="D6" s="3"/>
      <c r="E6" s="34"/>
      <c r="F6" s="32"/>
      <c r="G6" s="1"/>
      <c r="H6" s="2"/>
      <c r="I6" s="29">
        <f>IF(((N(EN_GrantCalc100[[#This Row],[Average Weekly Earnings per Employee ]])*0.7)&lt;N(EN_GrantCalc100[[#This Row],[EI Benefit Rate]])),0,
(((N(EN_GrantCalc100[[#This Row],[Average Weekly Earnings per Employee ]])*0.7)-N(EN_GrantCalc100[[#This Row],[EI Benefit Rate]]))*N(EN_GrantCalc100[[#This Row],[Reduction Rate]])))</f>
        <v>0</v>
      </c>
      <c r="J6" s="30">
        <f>N(EN_GrantCalc100[[#This Row],[Weekly Supplement Payable ]])*N(EN_GrantCalc100[[#This Row],[Number of Grant Weeks ]])</f>
        <v>0</v>
      </c>
      <c r="K6"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7" spans="1:11" x14ac:dyDescent="0.3">
      <c r="A7" s="25"/>
      <c r="B7" s="3"/>
      <c r="C7" s="3"/>
      <c r="D7" s="3"/>
      <c r="E7" s="34"/>
      <c r="F7" s="32"/>
      <c r="G7" s="1"/>
      <c r="H7" s="2"/>
      <c r="I7" s="29">
        <f>IF(((N(EN_GrantCalc100[[#This Row],[Average Weekly Earnings per Employee ]])*0.7)&lt;N(EN_GrantCalc100[[#This Row],[EI Benefit Rate]])),0,
(((N(EN_GrantCalc100[[#This Row],[Average Weekly Earnings per Employee ]])*0.7)-N(EN_GrantCalc100[[#This Row],[EI Benefit Rate]]))*N(EN_GrantCalc100[[#This Row],[Reduction Rate]])))</f>
        <v>0</v>
      </c>
      <c r="J7" s="30">
        <f>N(EN_GrantCalc100[[#This Row],[Weekly Supplement Payable ]])*N(EN_GrantCalc100[[#This Row],[Number of Grant Weeks ]])</f>
        <v>0</v>
      </c>
      <c r="K7"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8" spans="1:11" x14ac:dyDescent="0.3">
      <c r="A8" s="25"/>
      <c r="B8" s="3"/>
      <c r="C8" s="3"/>
      <c r="D8" s="3"/>
      <c r="E8" s="34"/>
      <c r="F8" s="32"/>
      <c r="G8" s="1"/>
      <c r="H8" s="2"/>
      <c r="I8" s="29">
        <f>IF(((N(EN_GrantCalc100[[#This Row],[Average Weekly Earnings per Employee ]])*0.7)&lt;N(EN_GrantCalc100[[#This Row],[EI Benefit Rate]])),0,
(((N(EN_GrantCalc100[[#This Row],[Average Weekly Earnings per Employee ]])*0.7)-N(EN_GrantCalc100[[#This Row],[EI Benefit Rate]]))*N(EN_GrantCalc100[[#This Row],[Reduction Rate]])))</f>
        <v>0</v>
      </c>
      <c r="J8" s="30">
        <f>N(EN_GrantCalc100[[#This Row],[Weekly Supplement Payable ]])*N(EN_GrantCalc100[[#This Row],[Number of Grant Weeks ]])</f>
        <v>0</v>
      </c>
      <c r="K8"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9" spans="1:11" x14ac:dyDescent="0.3">
      <c r="A9" s="25"/>
      <c r="B9" s="3"/>
      <c r="C9" s="3"/>
      <c r="D9" s="3"/>
      <c r="E9" s="34"/>
      <c r="F9" s="32"/>
      <c r="G9" s="1"/>
      <c r="H9" s="2"/>
      <c r="I9" s="29">
        <f>IF(((N(EN_GrantCalc100[[#This Row],[Average Weekly Earnings per Employee ]])*0.7)&lt;N(EN_GrantCalc100[[#This Row],[EI Benefit Rate]])),0,
(((N(EN_GrantCalc100[[#This Row],[Average Weekly Earnings per Employee ]])*0.7)-N(EN_GrantCalc100[[#This Row],[EI Benefit Rate]]))*N(EN_GrantCalc100[[#This Row],[Reduction Rate]])))</f>
        <v>0</v>
      </c>
      <c r="J9" s="30">
        <f>N(EN_GrantCalc100[[#This Row],[Weekly Supplement Payable ]])*N(EN_GrantCalc100[[#This Row],[Number of Grant Weeks ]])</f>
        <v>0</v>
      </c>
      <c r="K9"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10" spans="1:11" x14ac:dyDescent="0.3">
      <c r="A10" s="25"/>
      <c r="B10" s="3"/>
      <c r="C10" s="3"/>
      <c r="D10" s="3"/>
      <c r="E10" s="34"/>
      <c r="F10" s="32"/>
      <c r="G10" s="1"/>
      <c r="H10" s="2"/>
      <c r="I10" s="29">
        <f>IF(((N(EN_GrantCalc100[[#This Row],[Average Weekly Earnings per Employee ]])*0.7)&lt;N(EN_GrantCalc100[[#This Row],[EI Benefit Rate]])),0,
(((N(EN_GrantCalc100[[#This Row],[Average Weekly Earnings per Employee ]])*0.7)-N(EN_GrantCalc100[[#This Row],[EI Benefit Rate]]))*N(EN_GrantCalc100[[#This Row],[Reduction Rate]])))</f>
        <v>0</v>
      </c>
      <c r="J10" s="30">
        <f>N(EN_GrantCalc100[[#This Row],[Weekly Supplement Payable ]])*N(EN_GrantCalc100[[#This Row],[Number of Grant Weeks ]])</f>
        <v>0</v>
      </c>
      <c r="K10"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11" spans="1:11" x14ac:dyDescent="0.3">
      <c r="A11" s="25"/>
      <c r="B11" s="3"/>
      <c r="C11" s="3"/>
      <c r="D11" s="3"/>
      <c r="E11" s="34"/>
      <c r="F11" s="33"/>
      <c r="G11" s="1"/>
      <c r="H11" s="2"/>
      <c r="I11" s="29">
        <f>IF(((N(EN_GrantCalc100[[#This Row],[Average Weekly Earnings per Employee ]])*0.7)&lt;N(EN_GrantCalc100[[#This Row],[EI Benefit Rate]])),0,
(((N(EN_GrantCalc100[[#This Row],[Average Weekly Earnings per Employee ]])*0.7)-N(EN_GrantCalc100[[#This Row],[EI Benefit Rate]]))*N(EN_GrantCalc100[[#This Row],[Reduction Rate]])))</f>
        <v>0</v>
      </c>
      <c r="J11" s="30">
        <f>N(EN_GrantCalc100[[#This Row],[Weekly Supplement Payable ]])*N(EN_GrantCalc100[[#This Row],[Number of Grant Weeks ]])</f>
        <v>0</v>
      </c>
      <c r="K11"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12" spans="1:11" x14ac:dyDescent="0.3">
      <c r="A12" s="25"/>
      <c r="B12" s="3"/>
      <c r="C12" s="3"/>
      <c r="D12" s="3"/>
      <c r="E12" s="34"/>
      <c r="F12" s="33"/>
      <c r="G12" s="1"/>
      <c r="H12" s="2"/>
      <c r="I12" s="29">
        <f>IF(((N(EN_GrantCalc100[[#This Row],[Average Weekly Earnings per Employee ]])*0.7)&lt;N(EN_GrantCalc100[[#This Row],[EI Benefit Rate]])),0,
(((N(EN_GrantCalc100[[#This Row],[Average Weekly Earnings per Employee ]])*0.7)-N(EN_GrantCalc100[[#This Row],[EI Benefit Rate]]))*N(EN_GrantCalc100[[#This Row],[Reduction Rate]])))</f>
        <v>0</v>
      </c>
      <c r="J12" s="30">
        <f>N(EN_GrantCalc100[[#This Row],[Weekly Supplement Payable ]])*N(EN_GrantCalc100[[#This Row],[Number of Grant Weeks ]])</f>
        <v>0</v>
      </c>
      <c r="K12"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13" spans="1:11" x14ac:dyDescent="0.3">
      <c r="A13" s="25"/>
      <c r="B13" s="3"/>
      <c r="C13" s="3"/>
      <c r="D13" s="3"/>
      <c r="E13" s="34"/>
      <c r="F13" s="33"/>
      <c r="G13" s="1"/>
      <c r="H13" s="2"/>
      <c r="I13" s="29">
        <f>IF(((N(EN_GrantCalc100[[#This Row],[Average Weekly Earnings per Employee ]])*0.7)&lt;N(EN_GrantCalc100[[#This Row],[EI Benefit Rate]])),0,
(((N(EN_GrantCalc100[[#This Row],[Average Weekly Earnings per Employee ]])*0.7)-N(EN_GrantCalc100[[#This Row],[EI Benefit Rate]]))*N(EN_GrantCalc100[[#This Row],[Reduction Rate]])))</f>
        <v>0</v>
      </c>
      <c r="J13" s="30">
        <f>N(EN_GrantCalc100[[#This Row],[Weekly Supplement Payable ]])*N(EN_GrantCalc100[[#This Row],[Number of Grant Weeks ]])</f>
        <v>0</v>
      </c>
      <c r="K13"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14" spans="1:11" x14ac:dyDescent="0.3">
      <c r="A14" s="25"/>
      <c r="B14" s="3"/>
      <c r="C14" s="3"/>
      <c r="D14" s="3"/>
      <c r="E14" s="34"/>
      <c r="F14" s="33"/>
      <c r="G14" s="1"/>
      <c r="H14" s="2"/>
      <c r="I14" s="29">
        <f>IF(((N(EN_GrantCalc100[[#This Row],[Average Weekly Earnings per Employee ]])*0.7)&lt;N(EN_GrantCalc100[[#This Row],[EI Benefit Rate]])),0,
(((N(EN_GrantCalc100[[#This Row],[Average Weekly Earnings per Employee ]])*0.7)-N(EN_GrantCalc100[[#This Row],[EI Benefit Rate]]))*N(EN_GrantCalc100[[#This Row],[Reduction Rate]])))</f>
        <v>0</v>
      </c>
      <c r="J14" s="30">
        <f>N(EN_GrantCalc100[[#This Row],[Weekly Supplement Payable ]])*N(EN_GrantCalc100[[#This Row],[Number of Grant Weeks ]])</f>
        <v>0</v>
      </c>
      <c r="K14"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15" spans="1:11" x14ac:dyDescent="0.3">
      <c r="A15" s="25"/>
      <c r="B15" s="3"/>
      <c r="C15" s="3"/>
      <c r="D15" s="3"/>
      <c r="E15" s="34"/>
      <c r="F15" s="33"/>
      <c r="G15" s="1"/>
      <c r="H15" s="2"/>
      <c r="I15" s="29">
        <f>IF(((N(EN_GrantCalc100[[#This Row],[Average Weekly Earnings per Employee ]])*0.7)&lt;N(EN_GrantCalc100[[#This Row],[EI Benefit Rate]])),0,
(((N(EN_GrantCalc100[[#This Row],[Average Weekly Earnings per Employee ]])*0.7)-N(EN_GrantCalc100[[#This Row],[EI Benefit Rate]]))*N(EN_GrantCalc100[[#This Row],[Reduction Rate]])))</f>
        <v>0</v>
      </c>
      <c r="J15" s="30">
        <f>N(EN_GrantCalc100[[#This Row],[Weekly Supplement Payable ]])*N(EN_GrantCalc100[[#This Row],[Number of Grant Weeks ]])</f>
        <v>0</v>
      </c>
      <c r="K15"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16" spans="1:11" x14ac:dyDescent="0.3">
      <c r="A16" s="25"/>
      <c r="B16" s="3"/>
      <c r="C16" s="3"/>
      <c r="D16" s="3"/>
      <c r="E16" s="34"/>
      <c r="F16" s="33"/>
      <c r="G16" s="1"/>
      <c r="H16" s="2"/>
      <c r="I16" s="29">
        <f>IF(((N(EN_GrantCalc100[[#This Row],[Average Weekly Earnings per Employee ]])*0.7)&lt;N(EN_GrantCalc100[[#This Row],[EI Benefit Rate]])),0,
(((N(EN_GrantCalc100[[#This Row],[Average Weekly Earnings per Employee ]])*0.7)-N(EN_GrantCalc100[[#This Row],[EI Benefit Rate]]))*N(EN_GrantCalc100[[#This Row],[Reduction Rate]])))</f>
        <v>0</v>
      </c>
      <c r="J16" s="30">
        <f>N(EN_GrantCalc100[[#This Row],[Weekly Supplement Payable ]])*N(EN_GrantCalc100[[#This Row],[Number of Grant Weeks ]])</f>
        <v>0</v>
      </c>
      <c r="K16"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17" spans="1:11" x14ac:dyDescent="0.3">
      <c r="A17" s="25"/>
      <c r="B17" s="3"/>
      <c r="C17" s="3"/>
      <c r="D17" s="3"/>
      <c r="E17" s="34"/>
      <c r="F17" s="33"/>
      <c r="G17" s="1"/>
      <c r="H17" s="2"/>
      <c r="I17" s="29">
        <f>IF(((N(EN_GrantCalc100[[#This Row],[Average Weekly Earnings per Employee ]])*0.7)&lt;N(EN_GrantCalc100[[#This Row],[EI Benefit Rate]])),0,
(((N(EN_GrantCalc100[[#This Row],[Average Weekly Earnings per Employee ]])*0.7)-N(EN_GrantCalc100[[#This Row],[EI Benefit Rate]]))*N(EN_GrantCalc100[[#This Row],[Reduction Rate]])))</f>
        <v>0</v>
      </c>
      <c r="J17" s="30">
        <f>N(EN_GrantCalc100[[#This Row],[Weekly Supplement Payable ]])*N(EN_GrantCalc100[[#This Row],[Number of Grant Weeks ]])</f>
        <v>0</v>
      </c>
      <c r="K17"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18" spans="1:11" x14ac:dyDescent="0.3">
      <c r="A18" s="25"/>
      <c r="B18" s="3"/>
      <c r="C18" s="3"/>
      <c r="D18" s="3"/>
      <c r="E18" s="34"/>
      <c r="F18" s="33"/>
      <c r="G18" s="1"/>
      <c r="H18" s="2"/>
      <c r="I18" s="29">
        <f>IF(((N(EN_GrantCalc100[[#This Row],[Average Weekly Earnings per Employee ]])*0.7)&lt;N(EN_GrantCalc100[[#This Row],[EI Benefit Rate]])),0,
(((N(EN_GrantCalc100[[#This Row],[Average Weekly Earnings per Employee ]])*0.7)-N(EN_GrantCalc100[[#This Row],[EI Benefit Rate]]))*N(EN_GrantCalc100[[#This Row],[Reduction Rate]])))</f>
        <v>0</v>
      </c>
      <c r="J18" s="30">
        <f>N(EN_GrantCalc100[[#This Row],[Weekly Supplement Payable ]])*N(EN_GrantCalc100[[#This Row],[Number of Grant Weeks ]])</f>
        <v>0</v>
      </c>
      <c r="K18"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19" spans="1:11" x14ac:dyDescent="0.3">
      <c r="A19" s="25"/>
      <c r="B19" s="3"/>
      <c r="C19" s="3"/>
      <c r="D19" s="3"/>
      <c r="E19" s="34"/>
      <c r="F19" s="33"/>
      <c r="G19" s="1"/>
      <c r="H19" s="2"/>
      <c r="I19" s="29">
        <f>IF(((N(EN_GrantCalc100[[#This Row],[Average Weekly Earnings per Employee ]])*0.7)&lt;N(EN_GrantCalc100[[#This Row],[EI Benefit Rate]])),0,
(((N(EN_GrantCalc100[[#This Row],[Average Weekly Earnings per Employee ]])*0.7)-N(EN_GrantCalc100[[#This Row],[EI Benefit Rate]]))*N(EN_GrantCalc100[[#This Row],[Reduction Rate]])))</f>
        <v>0</v>
      </c>
      <c r="J19" s="30">
        <f>N(EN_GrantCalc100[[#This Row],[Weekly Supplement Payable ]])*N(EN_GrantCalc100[[#This Row],[Number of Grant Weeks ]])</f>
        <v>0</v>
      </c>
      <c r="K19"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20" spans="1:11" x14ac:dyDescent="0.3">
      <c r="A20" s="25"/>
      <c r="B20" s="3"/>
      <c r="C20" s="3"/>
      <c r="D20" s="3"/>
      <c r="E20" s="34"/>
      <c r="F20" s="33"/>
      <c r="G20" s="1"/>
      <c r="H20" s="2"/>
      <c r="I20" s="29">
        <f>IF(((N(EN_GrantCalc100[[#This Row],[Average Weekly Earnings per Employee ]])*0.7)&lt;N(EN_GrantCalc100[[#This Row],[EI Benefit Rate]])),0,
(((N(EN_GrantCalc100[[#This Row],[Average Weekly Earnings per Employee ]])*0.7)-N(EN_GrantCalc100[[#This Row],[EI Benefit Rate]]))*N(EN_GrantCalc100[[#This Row],[Reduction Rate]])))</f>
        <v>0</v>
      </c>
      <c r="J20" s="30">
        <f>N(EN_GrantCalc100[[#This Row],[Weekly Supplement Payable ]])*N(EN_GrantCalc100[[#This Row],[Number of Grant Weeks ]])</f>
        <v>0</v>
      </c>
      <c r="K20"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21" spans="1:11" x14ac:dyDescent="0.3">
      <c r="A21" s="25"/>
      <c r="B21" s="3"/>
      <c r="C21" s="3"/>
      <c r="D21" s="3"/>
      <c r="E21" s="34"/>
      <c r="F21" s="33"/>
      <c r="G21" s="1"/>
      <c r="H21" s="2"/>
      <c r="I21" s="29">
        <f>IF(((N(EN_GrantCalc100[[#This Row],[Average Weekly Earnings per Employee ]])*0.7)&lt;N(EN_GrantCalc100[[#This Row],[EI Benefit Rate]])),0,
(((N(EN_GrantCalc100[[#This Row],[Average Weekly Earnings per Employee ]])*0.7)-N(EN_GrantCalc100[[#This Row],[EI Benefit Rate]]))*N(EN_GrantCalc100[[#This Row],[Reduction Rate]])))</f>
        <v>0</v>
      </c>
      <c r="J21" s="30">
        <f>N(EN_GrantCalc100[[#This Row],[Weekly Supplement Payable ]])*N(EN_GrantCalc100[[#This Row],[Number of Grant Weeks ]])</f>
        <v>0</v>
      </c>
      <c r="K21"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22" spans="1:11" x14ac:dyDescent="0.3">
      <c r="A22" s="25"/>
      <c r="B22" s="3"/>
      <c r="C22" s="3"/>
      <c r="D22" s="3"/>
      <c r="E22" s="34"/>
      <c r="F22" s="33"/>
      <c r="G22" s="1"/>
      <c r="H22" s="2"/>
      <c r="I22" s="29">
        <f>IF(((N(EN_GrantCalc100[[#This Row],[Average Weekly Earnings per Employee ]])*0.7)&lt;N(EN_GrantCalc100[[#This Row],[EI Benefit Rate]])),0,
(((N(EN_GrantCalc100[[#This Row],[Average Weekly Earnings per Employee ]])*0.7)-N(EN_GrantCalc100[[#This Row],[EI Benefit Rate]]))*N(EN_GrantCalc100[[#This Row],[Reduction Rate]])))</f>
        <v>0</v>
      </c>
      <c r="J22" s="30">
        <f>N(EN_GrantCalc100[[#This Row],[Weekly Supplement Payable ]])*N(EN_GrantCalc100[[#This Row],[Number of Grant Weeks ]])</f>
        <v>0</v>
      </c>
      <c r="K22"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23" spans="1:11" x14ac:dyDescent="0.3">
      <c r="A23" s="25"/>
      <c r="B23" s="3"/>
      <c r="C23" s="3"/>
      <c r="D23" s="3"/>
      <c r="E23" s="34"/>
      <c r="F23" s="33"/>
      <c r="G23" s="1"/>
      <c r="H23" s="2"/>
      <c r="I23" s="29">
        <f>IF(((N(EN_GrantCalc100[[#This Row],[Average Weekly Earnings per Employee ]])*0.7)&lt;N(EN_GrantCalc100[[#This Row],[EI Benefit Rate]])),0,
(((N(EN_GrantCalc100[[#This Row],[Average Weekly Earnings per Employee ]])*0.7)-N(EN_GrantCalc100[[#This Row],[EI Benefit Rate]]))*N(EN_GrantCalc100[[#This Row],[Reduction Rate]])))</f>
        <v>0</v>
      </c>
      <c r="J23" s="30">
        <f>N(EN_GrantCalc100[[#This Row],[Weekly Supplement Payable ]])*N(EN_GrantCalc100[[#This Row],[Number of Grant Weeks ]])</f>
        <v>0</v>
      </c>
      <c r="K23"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24" spans="1:11" x14ac:dyDescent="0.3">
      <c r="A24" s="25"/>
      <c r="B24" s="3"/>
      <c r="C24" s="3"/>
      <c r="D24" s="3"/>
      <c r="E24" s="34"/>
      <c r="F24" s="33"/>
      <c r="G24" s="1"/>
      <c r="H24" s="2"/>
      <c r="I24" s="29">
        <f>IF(((N(EN_GrantCalc100[[#This Row],[Average Weekly Earnings per Employee ]])*0.7)&lt;N(EN_GrantCalc100[[#This Row],[EI Benefit Rate]])),0,
(((N(EN_GrantCalc100[[#This Row],[Average Weekly Earnings per Employee ]])*0.7)-N(EN_GrantCalc100[[#This Row],[EI Benefit Rate]]))*N(EN_GrantCalc100[[#This Row],[Reduction Rate]])))</f>
        <v>0</v>
      </c>
      <c r="J24" s="30">
        <f>N(EN_GrantCalc100[[#This Row],[Weekly Supplement Payable ]])*N(EN_GrantCalc100[[#This Row],[Number of Grant Weeks ]])</f>
        <v>0</v>
      </c>
      <c r="K24"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25" spans="1:11" x14ac:dyDescent="0.3">
      <c r="A25" s="25"/>
      <c r="B25" s="3"/>
      <c r="C25" s="3"/>
      <c r="D25" s="3"/>
      <c r="E25" s="34"/>
      <c r="F25" s="33"/>
      <c r="G25" s="1"/>
      <c r="H25" s="2"/>
      <c r="I25" s="29">
        <f>IF(((N(EN_GrantCalc100[[#This Row],[Average Weekly Earnings per Employee ]])*0.7)&lt;N(EN_GrantCalc100[[#This Row],[EI Benefit Rate]])),0,
(((N(EN_GrantCalc100[[#This Row],[Average Weekly Earnings per Employee ]])*0.7)-N(EN_GrantCalc100[[#This Row],[EI Benefit Rate]]))*N(EN_GrantCalc100[[#This Row],[Reduction Rate]])))</f>
        <v>0</v>
      </c>
      <c r="J25" s="30">
        <f>N(EN_GrantCalc100[[#This Row],[Weekly Supplement Payable ]])*N(EN_GrantCalc100[[#This Row],[Number of Grant Weeks ]])</f>
        <v>0</v>
      </c>
      <c r="K25"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26" spans="1:11" x14ac:dyDescent="0.3">
      <c r="A26" s="25"/>
      <c r="B26" s="3"/>
      <c r="C26" s="3"/>
      <c r="D26" s="3"/>
      <c r="E26" s="34"/>
      <c r="F26" s="33"/>
      <c r="G26" s="1"/>
      <c r="H26" s="2"/>
      <c r="I26" s="29">
        <f>IF(((N(EN_GrantCalc100[[#This Row],[Average Weekly Earnings per Employee ]])*0.7)&lt;N(EN_GrantCalc100[[#This Row],[EI Benefit Rate]])),0,
(((N(EN_GrantCalc100[[#This Row],[Average Weekly Earnings per Employee ]])*0.7)-N(EN_GrantCalc100[[#This Row],[EI Benefit Rate]]))*N(EN_GrantCalc100[[#This Row],[Reduction Rate]])))</f>
        <v>0</v>
      </c>
      <c r="J26" s="30">
        <f>N(EN_GrantCalc100[[#This Row],[Weekly Supplement Payable ]])*N(EN_GrantCalc100[[#This Row],[Number of Grant Weeks ]])</f>
        <v>0</v>
      </c>
      <c r="K26"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27" spans="1:11" x14ac:dyDescent="0.3">
      <c r="A27" s="25"/>
      <c r="B27" s="3"/>
      <c r="C27" s="3"/>
      <c r="D27" s="3"/>
      <c r="E27" s="34"/>
      <c r="F27" s="33"/>
      <c r="G27" s="1"/>
      <c r="H27" s="2"/>
      <c r="I27" s="29">
        <f>IF(((N(EN_GrantCalc100[[#This Row],[Average Weekly Earnings per Employee ]])*0.7)&lt;N(EN_GrantCalc100[[#This Row],[EI Benefit Rate]])),0,
(((N(EN_GrantCalc100[[#This Row],[Average Weekly Earnings per Employee ]])*0.7)-N(EN_GrantCalc100[[#This Row],[EI Benefit Rate]]))*N(EN_GrantCalc100[[#This Row],[Reduction Rate]])))</f>
        <v>0</v>
      </c>
      <c r="J27" s="30">
        <f>N(EN_GrantCalc100[[#This Row],[Weekly Supplement Payable ]])*N(EN_GrantCalc100[[#This Row],[Number of Grant Weeks ]])</f>
        <v>0</v>
      </c>
      <c r="K27"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28" spans="1:11" x14ac:dyDescent="0.3">
      <c r="A28" s="25"/>
      <c r="B28" s="3"/>
      <c r="C28" s="3"/>
      <c r="D28" s="3"/>
      <c r="E28" s="34"/>
      <c r="F28" s="33"/>
      <c r="G28" s="1"/>
      <c r="H28" s="2"/>
      <c r="I28" s="29">
        <f>IF(((N(EN_GrantCalc100[[#This Row],[Average Weekly Earnings per Employee ]])*0.7)&lt;N(EN_GrantCalc100[[#This Row],[EI Benefit Rate]])),0,
(((N(EN_GrantCalc100[[#This Row],[Average Weekly Earnings per Employee ]])*0.7)-N(EN_GrantCalc100[[#This Row],[EI Benefit Rate]]))*N(EN_GrantCalc100[[#This Row],[Reduction Rate]])))</f>
        <v>0</v>
      </c>
      <c r="J28" s="30">
        <f>N(EN_GrantCalc100[[#This Row],[Weekly Supplement Payable ]])*N(EN_GrantCalc100[[#This Row],[Number of Grant Weeks ]])</f>
        <v>0</v>
      </c>
      <c r="K28"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29" spans="1:11" x14ac:dyDescent="0.3">
      <c r="A29" s="25"/>
      <c r="B29" s="3"/>
      <c r="C29" s="3"/>
      <c r="D29" s="3"/>
      <c r="E29" s="34"/>
      <c r="F29" s="33"/>
      <c r="G29" s="1"/>
      <c r="H29" s="2"/>
      <c r="I29" s="29">
        <f>IF(((N(EN_GrantCalc100[[#This Row],[Average Weekly Earnings per Employee ]])*0.7)&lt;N(EN_GrantCalc100[[#This Row],[EI Benefit Rate]])),0,
(((N(EN_GrantCalc100[[#This Row],[Average Weekly Earnings per Employee ]])*0.7)-N(EN_GrantCalc100[[#This Row],[EI Benefit Rate]]))*N(EN_GrantCalc100[[#This Row],[Reduction Rate]])))</f>
        <v>0</v>
      </c>
      <c r="J29" s="30">
        <f>N(EN_GrantCalc100[[#This Row],[Weekly Supplement Payable ]])*N(EN_GrantCalc100[[#This Row],[Number of Grant Weeks ]])</f>
        <v>0</v>
      </c>
      <c r="K29"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30" spans="1:11" x14ac:dyDescent="0.3">
      <c r="A30" s="25"/>
      <c r="B30" s="3"/>
      <c r="C30" s="3"/>
      <c r="D30" s="3"/>
      <c r="E30" s="34"/>
      <c r="F30" s="33"/>
      <c r="G30" s="1"/>
      <c r="H30" s="2"/>
      <c r="I30" s="29">
        <f>IF(((N(EN_GrantCalc100[[#This Row],[Average Weekly Earnings per Employee ]])*0.7)&lt;N(EN_GrantCalc100[[#This Row],[EI Benefit Rate]])),0,
(((N(EN_GrantCalc100[[#This Row],[Average Weekly Earnings per Employee ]])*0.7)-N(EN_GrantCalc100[[#This Row],[EI Benefit Rate]]))*N(EN_GrantCalc100[[#This Row],[Reduction Rate]])))</f>
        <v>0</v>
      </c>
      <c r="J30" s="30">
        <f>N(EN_GrantCalc100[[#This Row],[Weekly Supplement Payable ]])*N(EN_GrantCalc100[[#This Row],[Number of Grant Weeks ]])</f>
        <v>0</v>
      </c>
      <c r="K30"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31" spans="1:11" x14ac:dyDescent="0.3">
      <c r="A31" s="25"/>
      <c r="B31" s="3"/>
      <c r="C31" s="3"/>
      <c r="D31" s="3"/>
      <c r="E31" s="34"/>
      <c r="F31" s="33"/>
      <c r="G31" s="1"/>
      <c r="H31" s="2"/>
      <c r="I31" s="29">
        <f>IF(((N(EN_GrantCalc100[[#This Row],[Average Weekly Earnings per Employee ]])*0.7)&lt;N(EN_GrantCalc100[[#This Row],[EI Benefit Rate]])),0,
(((N(EN_GrantCalc100[[#This Row],[Average Weekly Earnings per Employee ]])*0.7)-N(EN_GrantCalc100[[#This Row],[EI Benefit Rate]]))*N(EN_GrantCalc100[[#This Row],[Reduction Rate]])))</f>
        <v>0</v>
      </c>
      <c r="J31" s="30">
        <f>N(EN_GrantCalc100[[#This Row],[Weekly Supplement Payable ]])*N(EN_GrantCalc100[[#This Row],[Number of Grant Weeks ]])</f>
        <v>0</v>
      </c>
      <c r="K31"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32" spans="1:11" x14ac:dyDescent="0.3">
      <c r="A32" s="25"/>
      <c r="B32" s="3"/>
      <c r="C32" s="3"/>
      <c r="D32" s="3"/>
      <c r="E32" s="34"/>
      <c r="F32" s="33"/>
      <c r="G32" s="1"/>
      <c r="H32" s="2"/>
      <c r="I32" s="29">
        <f>IF(((N(EN_GrantCalc100[[#This Row],[Average Weekly Earnings per Employee ]])*0.7)&lt;N(EN_GrantCalc100[[#This Row],[EI Benefit Rate]])),0,
(((N(EN_GrantCalc100[[#This Row],[Average Weekly Earnings per Employee ]])*0.7)-N(EN_GrantCalc100[[#This Row],[EI Benefit Rate]]))*N(EN_GrantCalc100[[#This Row],[Reduction Rate]])))</f>
        <v>0</v>
      </c>
      <c r="J32" s="30">
        <f>N(EN_GrantCalc100[[#This Row],[Weekly Supplement Payable ]])*N(EN_GrantCalc100[[#This Row],[Number of Grant Weeks ]])</f>
        <v>0</v>
      </c>
      <c r="K32"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33" spans="1:11" x14ac:dyDescent="0.3">
      <c r="A33" s="25"/>
      <c r="B33" s="3"/>
      <c r="C33" s="3"/>
      <c r="D33" s="3"/>
      <c r="E33" s="34"/>
      <c r="F33" s="33"/>
      <c r="G33" s="1"/>
      <c r="H33" s="2"/>
      <c r="I33" s="29">
        <f>IF(((N(EN_GrantCalc100[[#This Row],[Average Weekly Earnings per Employee ]])*0.7)&lt;N(EN_GrantCalc100[[#This Row],[EI Benefit Rate]])),0,
(((N(EN_GrantCalc100[[#This Row],[Average Weekly Earnings per Employee ]])*0.7)-N(EN_GrantCalc100[[#This Row],[EI Benefit Rate]]))*N(EN_GrantCalc100[[#This Row],[Reduction Rate]])))</f>
        <v>0</v>
      </c>
      <c r="J33" s="30">
        <f>N(EN_GrantCalc100[[#This Row],[Weekly Supplement Payable ]])*N(EN_GrantCalc100[[#This Row],[Number of Grant Weeks ]])</f>
        <v>0</v>
      </c>
      <c r="K33"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34" spans="1:11" x14ac:dyDescent="0.3">
      <c r="A34" s="25"/>
      <c r="B34" s="3"/>
      <c r="C34" s="3"/>
      <c r="D34" s="3"/>
      <c r="E34" s="34"/>
      <c r="F34" s="33"/>
      <c r="G34" s="1"/>
      <c r="H34" s="2"/>
      <c r="I34" s="29">
        <f>IF(((N(EN_GrantCalc100[[#This Row],[Average Weekly Earnings per Employee ]])*0.7)&lt;N(EN_GrantCalc100[[#This Row],[EI Benefit Rate]])),0,
(((N(EN_GrantCalc100[[#This Row],[Average Weekly Earnings per Employee ]])*0.7)-N(EN_GrantCalc100[[#This Row],[EI Benefit Rate]]))*N(EN_GrantCalc100[[#This Row],[Reduction Rate]])))</f>
        <v>0</v>
      </c>
      <c r="J34" s="30">
        <f>N(EN_GrantCalc100[[#This Row],[Weekly Supplement Payable ]])*N(EN_GrantCalc100[[#This Row],[Number of Grant Weeks ]])</f>
        <v>0</v>
      </c>
      <c r="K34"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35" spans="1:11" x14ac:dyDescent="0.3">
      <c r="A35" s="25"/>
      <c r="B35" s="3"/>
      <c r="C35" s="3"/>
      <c r="D35" s="3"/>
      <c r="E35" s="34"/>
      <c r="F35" s="33"/>
      <c r="G35" s="1"/>
      <c r="H35" s="2"/>
      <c r="I35" s="29">
        <f>IF(((N(EN_GrantCalc100[[#This Row],[Average Weekly Earnings per Employee ]])*0.7)&lt;N(EN_GrantCalc100[[#This Row],[EI Benefit Rate]])),0,
(((N(EN_GrantCalc100[[#This Row],[Average Weekly Earnings per Employee ]])*0.7)-N(EN_GrantCalc100[[#This Row],[EI Benefit Rate]]))*N(EN_GrantCalc100[[#This Row],[Reduction Rate]])))</f>
        <v>0</v>
      </c>
      <c r="J35" s="30">
        <f>N(EN_GrantCalc100[[#This Row],[Weekly Supplement Payable ]])*N(EN_GrantCalc100[[#This Row],[Number of Grant Weeks ]])</f>
        <v>0</v>
      </c>
      <c r="K35"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36" spans="1:11" x14ac:dyDescent="0.3">
      <c r="A36" s="25"/>
      <c r="B36" s="3"/>
      <c r="C36" s="3"/>
      <c r="D36" s="3"/>
      <c r="E36" s="34"/>
      <c r="F36" s="33"/>
      <c r="G36" s="1"/>
      <c r="H36" s="2"/>
      <c r="I36" s="29">
        <f>IF(((N(EN_GrantCalc100[[#This Row],[Average Weekly Earnings per Employee ]])*0.7)&lt;N(EN_GrantCalc100[[#This Row],[EI Benefit Rate]])),0,
(((N(EN_GrantCalc100[[#This Row],[Average Weekly Earnings per Employee ]])*0.7)-N(EN_GrantCalc100[[#This Row],[EI Benefit Rate]]))*N(EN_GrantCalc100[[#This Row],[Reduction Rate]])))</f>
        <v>0</v>
      </c>
      <c r="J36" s="30">
        <f>N(EN_GrantCalc100[[#This Row],[Weekly Supplement Payable ]])*N(EN_GrantCalc100[[#This Row],[Number of Grant Weeks ]])</f>
        <v>0</v>
      </c>
      <c r="K36"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37" spans="1:11" x14ac:dyDescent="0.3">
      <c r="A37" s="25"/>
      <c r="B37" s="3"/>
      <c r="C37" s="3"/>
      <c r="D37" s="3"/>
      <c r="E37" s="34"/>
      <c r="F37" s="33"/>
      <c r="G37" s="1"/>
      <c r="H37" s="2"/>
      <c r="I37" s="29">
        <f>IF(((N(EN_GrantCalc100[[#This Row],[Average Weekly Earnings per Employee ]])*0.7)&lt;N(EN_GrantCalc100[[#This Row],[EI Benefit Rate]])),0,
(((N(EN_GrantCalc100[[#This Row],[Average Weekly Earnings per Employee ]])*0.7)-N(EN_GrantCalc100[[#This Row],[EI Benefit Rate]]))*N(EN_GrantCalc100[[#This Row],[Reduction Rate]])))</f>
        <v>0</v>
      </c>
      <c r="J37" s="30">
        <f>N(EN_GrantCalc100[[#This Row],[Weekly Supplement Payable ]])*N(EN_GrantCalc100[[#This Row],[Number of Grant Weeks ]])</f>
        <v>0</v>
      </c>
      <c r="K37"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38" spans="1:11" x14ac:dyDescent="0.3">
      <c r="A38" s="25"/>
      <c r="B38" s="3"/>
      <c r="C38" s="3"/>
      <c r="D38" s="3"/>
      <c r="E38" s="34"/>
      <c r="F38" s="33"/>
      <c r="G38" s="1"/>
      <c r="H38" s="2"/>
      <c r="I38" s="29">
        <f>IF(((N(EN_GrantCalc100[[#This Row],[Average Weekly Earnings per Employee ]])*0.7)&lt;N(EN_GrantCalc100[[#This Row],[EI Benefit Rate]])),0,
(((N(EN_GrantCalc100[[#This Row],[Average Weekly Earnings per Employee ]])*0.7)-N(EN_GrantCalc100[[#This Row],[EI Benefit Rate]]))*N(EN_GrantCalc100[[#This Row],[Reduction Rate]])))</f>
        <v>0</v>
      </c>
      <c r="J38" s="30">
        <f>N(EN_GrantCalc100[[#This Row],[Weekly Supplement Payable ]])*N(EN_GrantCalc100[[#This Row],[Number of Grant Weeks ]])</f>
        <v>0</v>
      </c>
      <c r="K38"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39" spans="1:11" x14ac:dyDescent="0.3">
      <c r="A39" s="25"/>
      <c r="B39" s="3"/>
      <c r="C39" s="3"/>
      <c r="D39" s="3"/>
      <c r="E39" s="34"/>
      <c r="F39" s="33"/>
      <c r="G39" s="1"/>
      <c r="H39" s="2"/>
      <c r="I39" s="29">
        <f>IF(((N(EN_GrantCalc100[[#This Row],[Average Weekly Earnings per Employee ]])*0.7)&lt;N(EN_GrantCalc100[[#This Row],[EI Benefit Rate]])),0,
(((N(EN_GrantCalc100[[#This Row],[Average Weekly Earnings per Employee ]])*0.7)-N(EN_GrantCalc100[[#This Row],[EI Benefit Rate]]))*N(EN_GrantCalc100[[#This Row],[Reduction Rate]])))</f>
        <v>0</v>
      </c>
      <c r="J39" s="30">
        <f>N(EN_GrantCalc100[[#This Row],[Weekly Supplement Payable ]])*N(EN_GrantCalc100[[#This Row],[Number of Grant Weeks ]])</f>
        <v>0</v>
      </c>
      <c r="K39"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40" spans="1:11" x14ac:dyDescent="0.3">
      <c r="A40" s="25"/>
      <c r="B40" s="3"/>
      <c r="C40" s="3"/>
      <c r="D40" s="3"/>
      <c r="E40" s="34"/>
      <c r="F40" s="33"/>
      <c r="G40" s="1"/>
      <c r="H40" s="2"/>
      <c r="I40" s="29">
        <f>IF(((N(EN_GrantCalc100[[#This Row],[Average Weekly Earnings per Employee ]])*0.7)&lt;N(EN_GrantCalc100[[#This Row],[EI Benefit Rate]])),0,
(((N(EN_GrantCalc100[[#This Row],[Average Weekly Earnings per Employee ]])*0.7)-N(EN_GrantCalc100[[#This Row],[EI Benefit Rate]]))*N(EN_GrantCalc100[[#This Row],[Reduction Rate]])))</f>
        <v>0</v>
      </c>
      <c r="J40" s="30">
        <f>N(EN_GrantCalc100[[#This Row],[Weekly Supplement Payable ]])*N(EN_GrantCalc100[[#This Row],[Number of Grant Weeks ]])</f>
        <v>0</v>
      </c>
      <c r="K40"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41" spans="1:11" x14ac:dyDescent="0.3">
      <c r="A41" s="25"/>
      <c r="B41" s="3"/>
      <c r="C41" s="3"/>
      <c r="D41" s="3"/>
      <c r="E41" s="34"/>
      <c r="F41" s="33"/>
      <c r="G41" s="1"/>
      <c r="H41" s="2"/>
      <c r="I41" s="29">
        <f>IF(((N(EN_GrantCalc100[[#This Row],[Average Weekly Earnings per Employee ]])*0.7)&lt;N(EN_GrantCalc100[[#This Row],[EI Benefit Rate]])),0,
(((N(EN_GrantCalc100[[#This Row],[Average Weekly Earnings per Employee ]])*0.7)-N(EN_GrantCalc100[[#This Row],[EI Benefit Rate]]))*N(EN_GrantCalc100[[#This Row],[Reduction Rate]])))</f>
        <v>0</v>
      </c>
      <c r="J41" s="30">
        <f>N(EN_GrantCalc100[[#This Row],[Weekly Supplement Payable ]])*N(EN_GrantCalc100[[#This Row],[Number of Grant Weeks ]])</f>
        <v>0</v>
      </c>
      <c r="K41"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42" spans="1:11" x14ac:dyDescent="0.3">
      <c r="A42" s="25"/>
      <c r="B42" s="3"/>
      <c r="C42" s="3"/>
      <c r="D42" s="3"/>
      <c r="E42" s="34"/>
      <c r="F42" s="33"/>
      <c r="G42" s="1"/>
      <c r="H42" s="2"/>
      <c r="I42" s="29">
        <f>IF(((N(EN_GrantCalc100[[#This Row],[Average Weekly Earnings per Employee ]])*0.7)&lt;N(EN_GrantCalc100[[#This Row],[EI Benefit Rate]])),0,
(((N(EN_GrantCalc100[[#This Row],[Average Weekly Earnings per Employee ]])*0.7)-N(EN_GrantCalc100[[#This Row],[EI Benefit Rate]]))*N(EN_GrantCalc100[[#This Row],[Reduction Rate]])))</f>
        <v>0</v>
      </c>
      <c r="J42" s="30">
        <f>N(EN_GrantCalc100[[#This Row],[Weekly Supplement Payable ]])*N(EN_GrantCalc100[[#This Row],[Number of Grant Weeks ]])</f>
        <v>0</v>
      </c>
      <c r="K42"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43" spans="1:11" x14ac:dyDescent="0.3">
      <c r="A43" s="25"/>
      <c r="B43" s="3"/>
      <c r="C43" s="3"/>
      <c r="D43" s="3"/>
      <c r="E43" s="34"/>
      <c r="F43" s="33"/>
      <c r="G43" s="1"/>
      <c r="H43" s="2"/>
      <c r="I43" s="29">
        <f>IF(((N(EN_GrantCalc100[[#This Row],[Average Weekly Earnings per Employee ]])*0.7)&lt;N(EN_GrantCalc100[[#This Row],[EI Benefit Rate]])),0,
(((N(EN_GrantCalc100[[#This Row],[Average Weekly Earnings per Employee ]])*0.7)-N(EN_GrantCalc100[[#This Row],[EI Benefit Rate]]))*N(EN_GrantCalc100[[#This Row],[Reduction Rate]])))</f>
        <v>0</v>
      </c>
      <c r="J43" s="30">
        <f>N(EN_GrantCalc100[[#This Row],[Weekly Supplement Payable ]])*N(EN_GrantCalc100[[#This Row],[Number of Grant Weeks ]])</f>
        <v>0</v>
      </c>
      <c r="K43"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44" spans="1:11" x14ac:dyDescent="0.3">
      <c r="A44" s="25"/>
      <c r="B44" s="3"/>
      <c r="C44" s="3"/>
      <c r="D44" s="3"/>
      <c r="E44" s="34"/>
      <c r="F44" s="33"/>
      <c r="G44" s="1"/>
      <c r="H44" s="2"/>
      <c r="I44" s="29">
        <f>IF(((N(EN_GrantCalc100[[#This Row],[Average Weekly Earnings per Employee ]])*0.7)&lt;N(EN_GrantCalc100[[#This Row],[EI Benefit Rate]])),0,
(((N(EN_GrantCalc100[[#This Row],[Average Weekly Earnings per Employee ]])*0.7)-N(EN_GrantCalc100[[#This Row],[EI Benefit Rate]]))*N(EN_GrantCalc100[[#This Row],[Reduction Rate]])))</f>
        <v>0</v>
      </c>
      <c r="J44" s="30">
        <f>N(EN_GrantCalc100[[#This Row],[Weekly Supplement Payable ]])*N(EN_GrantCalc100[[#This Row],[Number of Grant Weeks ]])</f>
        <v>0</v>
      </c>
      <c r="K44"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45" spans="1:11" x14ac:dyDescent="0.3">
      <c r="A45" s="25"/>
      <c r="B45" s="3"/>
      <c r="C45" s="3"/>
      <c r="D45" s="3"/>
      <c r="E45" s="34"/>
      <c r="F45" s="33"/>
      <c r="G45" s="1"/>
      <c r="H45" s="2"/>
      <c r="I45" s="29">
        <f>IF(((N(EN_GrantCalc100[[#This Row],[Average Weekly Earnings per Employee ]])*0.7)&lt;N(EN_GrantCalc100[[#This Row],[EI Benefit Rate]])),0,
(((N(EN_GrantCalc100[[#This Row],[Average Weekly Earnings per Employee ]])*0.7)-N(EN_GrantCalc100[[#This Row],[EI Benefit Rate]]))*N(EN_GrantCalc100[[#This Row],[Reduction Rate]])))</f>
        <v>0</v>
      </c>
      <c r="J45" s="30">
        <f>N(EN_GrantCalc100[[#This Row],[Weekly Supplement Payable ]])*N(EN_GrantCalc100[[#This Row],[Number of Grant Weeks ]])</f>
        <v>0</v>
      </c>
      <c r="K45"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46" spans="1:11" x14ac:dyDescent="0.3">
      <c r="A46" s="25"/>
      <c r="B46" s="3"/>
      <c r="C46" s="3"/>
      <c r="D46" s="3"/>
      <c r="E46" s="34"/>
      <c r="F46" s="33"/>
      <c r="G46" s="1"/>
      <c r="H46" s="2"/>
      <c r="I46" s="29">
        <f>IF(((N(EN_GrantCalc100[[#This Row],[Average Weekly Earnings per Employee ]])*0.7)&lt;N(EN_GrantCalc100[[#This Row],[EI Benefit Rate]])),0,
(((N(EN_GrantCalc100[[#This Row],[Average Weekly Earnings per Employee ]])*0.7)-N(EN_GrantCalc100[[#This Row],[EI Benefit Rate]]))*N(EN_GrantCalc100[[#This Row],[Reduction Rate]])))</f>
        <v>0</v>
      </c>
      <c r="J46" s="30">
        <f>N(EN_GrantCalc100[[#This Row],[Weekly Supplement Payable ]])*N(EN_GrantCalc100[[#This Row],[Number of Grant Weeks ]])</f>
        <v>0</v>
      </c>
      <c r="K46"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47" spans="1:11" x14ac:dyDescent="0.3">
      <c r="A47" s="25"/>
      <c r="B47" s="3"/>
      <c r="C47" s="3"/>
      <c r="D47" s="3"/>
      <c r="E47" s="34"/>
      <c r="F47" s="33"/>
      <c r="G47" s="1"/>
      <c r="H47" s="2"/>
      <c r="I47" s="29">
        <f>IF(((N(EN_GrantCalc100[[#This Row],[Average Weekly Earnings per Employee ]])*0.7)&lt;N(EN_GrantCalc100[[#This Row],[EI Benefit Rate]])),0,
(((N(EN_GrantCalc100[[#This Row],[Average Weekly Earnings per Employee ]])*0.7)-N(EN_GrantCalc100[[#This Row],[EI Benefit Rate]]))*N(EN_GrantCalc100[[#This Row],[Reduction Rate]])))</f>
        <v>0</v>
      </c>
      <c r="J47" s="30">
        <f>N(EN_GrantCalc100[[#This Row],[Weekly Supplement Payable ]])*N(EN_GrantCalc100[[#This Row],[Number of Grant Weeks ]])</f>
        <v>0</v>
      </c>
      <c r="K47"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48" spans="1:11" x14ac:dyDescent="0.3">
      <c r="A48" s="25"/>
      <c r="B48" s="3"/>
      <c r="C48" s="3"/>
      <c r="D48" s="3"/>
      <c r="E48" s="34"/>
      <c r="F48" s="33"/>
      <c r="G48" s="1"/>
      <c r="H48" s="2"/>
      <c r="I48" s="29">
        <f>IF(((N(EN_GrantCalc100[[#This Row],[Average Weekly Earnings per Employee ]])*0.7)&lt;N(EN_GrantCalc100[[#This Row],[EI Benefit Rate]])),0,
(((N(EN_GrantCalc100[[#This Row],[Average Weekly Earnings per Employee ]])*0.7)-N(EN_GrantCalc100[[#This Row],[EI Benefit Rate]]))*N(EN_GrantCalc100[[#This Row],[Reduction Rate]])))</f>
        <v>0</v>
      </c>
      <c r="J48" s="30">
        <f>N(EN_GrantCalc100[[#This Row],[Weekly Supplement Payable ]])*N(EN_GrantCalc100[[#This Row],[Number of Grant Weeks ]])</f>
        <v>0</v>
      </c>
      <c r="K48"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49" spans="1:11" x14ac:dyDescent="0.3">
      <c r="A49" s="25"/>
      <c r="B49" s="3"/>
      <c r="C49" s="3"/>
      <c r="D49" s="3"/>
      <c r="E49" s="34"/>
      <c r="F49" s="33"/>
      <c r="G49" s="1"/>
      <c r="H49" s="2"/>
      <c r="I49" s="29">
        <f>IF(((N(EN_GrantCalc100[[#This Row],[Average Weekly Earnings per Employee ]])*0.7)&lt;N(EN_GrantCalc100[[#This Row],[EI Benefit Rate]])),0,
(((N(EN_GrantCalc100[[#This Row],[Average Weekly Earnings per Employee ]])*0.7)-N(EN_GrantCalc100[[#This Row],[EI Benefit Rate]]))*N(EN_GrantCalc100[[#This Row],[Reduction Rate]])))</f>
        <v>0</v>
      </c>
      <c r="J49" s="30">
        <f>N(EN_GrantCalc100[[#This Row],[Weekly Supplement Payable ]])*N(EN_GrantCalc100[[#This Row],[Number of Grant Weeks ]])</f>
        <v>0</v>
      </c>
      <c r="K49"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50" spans="1:11" x14ac:dyDescent="0.3">
      <c r="A50" s="25"/>
      <c r="B50" s="3"/>
      <c r="C50" s="3"/>
      <c r="D50" s="3"/>
      <c r="E50" s="34"/>
      <c r="F50" s="33"/>
      <c r="G50" s="1"/>
      <c r="H50" s="2"/>
      <c r="I50" s="29">
        <f>IF(((N(EN_GrantCalc100[[#This Row],[Average Weekly Earnings per Employee ]])*0.7)&lt;N(EN_GrantCalc100[[#This Row],[EI Benefit Rate]])),0,
(((N(EN_GrantCalc100[[#This Row],[Average Weekly Earnings per Employee ]])*0.7)-N(EN_GrantCalc100[[#This Row],[EI Benefit Rate]]))*N(EN_GrantCalc100[[#This Row],[Reduction Rate]])))</f>
        <v>0</v>
      </c>
      <c r="J50" s="30">
        <f>N(EN_GrantCalc100[[#This Row],[Weekly Supplement Payable ]])*N(EN_GrantCalc100[[#This Row],[Number of Grant Weeks ]])</f>
        <v>0</v>
      </c>
      <c r="K50"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51" spans="1:11" x14ac:dyDescent="0.3">
      <c r="A51" s="25"/>
      <c r="B51" s="3"/>
      <c r="C51" s="3"/>
      <c r="D51" s="3"/>
      <c r="E51" s="34"/>
      <c r="F51" s="33"/>
      <c r="G51" s="1"/>
      <c r="H51" s="2"/>
      <c r="I51" s="29">
        <f>IF(((N(EN_GrantCalc100[[#This Row],[Average Weekly Earnings per Employee ]])*0.7)&lt;N(EN_GrantCalc100[[#This Row],[EI Benefit Rate]])),0,
(((N(EN_GrantCalc100[[#This Row],[Average Weekly Earnings per Employee ]])*0.7)-N(EN_GrantCalc100[[#This Row],[EI Benefit Rate]]))*N(EN_GrantCalc100[[#This Row],[Reduction Rate]])))</f>
        <v>0</v>
      </c>
      <c r="J51" s="30">
        <f>N(EN_GrantCalc100[[#This Row],[Weekly Supplement Payable ]])*N(EN_GrantCalc100[[#This Row],[Number of Grant Weeks ]])</f>
        <v>0</v>
      </c>
      <c r="K51"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52" spans="1:11" x14ac:dyDescent="0.3">
      <c r="A52" s="25"/>
      <c r="B52" s="3"/>
      <c r="C52" s="3"/>
      <c r="D52" s="3"/>
      <c r="E52" s="34"/>
      <c r="F52" s="33"/>
      <c r="G52" s="1"/>
      <c r="H52" s="2"/>
      <c r="I52" s="29">
        <f>IF(((N(EN_GrantCalc100[[#This Row],[Average Weekly Earnings per Employee ]])*0.7)&lt;N(EN_GrantCalc100[[#This Row],[EI Benefit Rate]])),0,
(((N(EN_GrantCalc100[[#This Row],[Average Weekly Earnings per Employee ]])*0.7)-N(EN_GrantCalc100[[#This Row],[EI Benefit Rate]]))*N(EN_GrantCalc100[[#This Row],[Reduction Rate]])))</f>
        <v>0</v>
      </c>
      <c r="J52" s="30">
        <f>N(EN_GrantCalc100[[#This Row],[Weekly Supplement Payable ]])*N(EN_GrantCalc100[[#This Row],[Number of Grant Weeks ]])</f>
        <v>0</v>
      </c>
      <c r="K52"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53" spans="1:11" x14ac:dyDescent="0.3">
      <c r="A53" s="25"/>
      <c r="B53" s="3"/>
      <c r="C53" s="3"/>
      <c r="D53" s="3"/>
      <c r="E53" s="34"/>
      <c r="F53" s="33"/>
      <c r="G53" s="1"/>
      <c r="H53" s="2"/>
      <c r="I53" s="29">
        <f>IF(((N(EN_GrantCalc100[[#This Row],[Average Weekly Earnings per Employee ]])*0.7)&lt;N(EN_GrantCalc100[[#This Row],[EI Benefit Rate]])),0,
(((N(EN_GrantCalc100[[#This Row],[Average Weekly Earnings per Employee ]])*0.7)-N(EN_GrantCalc100[[#This Row],[EI Benefit Rate]]))*N(EN_GrantCalc100[[#This Row],[Reduction Rate]])))</f>
        <v>0</v>
      </c>
      <c r="J53" s="30">
        <f>N(EN_GrantCalc100[[#This Row],[Weekly Supplement Payable ]])*N(EN_GrantCalc100[[#This Row],[Number of Grant Weeks ]])</f>
        <v>0</v>
      </c>
      <c r="K53"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54" spans="1:11" x14ac:dyDescent="0.3">
      <c r="A54" s="25"/>
      <c r="B54" s="3"/>
      <c r="C54" s="3"/>
      <c r="D54" s="3"/>
      <c r="E54" s="34"/>
      <c r="F54" s="33"/>
      <c r="G54" s="1"/>
      <c r="H54" s="2"/>
      <c r="I54" s="29">
        <f>IF(((N(EN_GrantCalc100[[#This Row],[Average Weekly Earnings per Employee ]])*0.7)&lt;N(EN_GrantCalc100[[#This Row],[EI Benefit Rate]])),0,
(((N(EN_GrantCalc100[[#This Row],[Average Weekly Earnings per Employee ]])*0.7)-N(EN_GrantCalc100[[#This Row],[EI Benefit Rate]]))*N(EN_GrantCalc100[[#This Row],[Reduction Rate]])))</f>
        <v>0</v>
      </c>
      <c r="J54" s="30">
        <f>N(EN_GrantCalc100[[#This Row],[Weekly Supplement Payable ]])*N(EN_GrantCalc100[[#This Row],[Number of Grant Weeks ]])</f>
        <v>0</v>
      </c>
      <c r="K54"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55" spans="1:11" x14ac:dyDescent="0.3">
      <c r="A55" s="25"/>
      <c r="B55" s="3"/>
      <c r="C55" s="3"/>
      <c r="D55" s="3"/>
      <c r="E55" s="34"/>
      <c r="F55" s="33"/>
      <c r="G55" s="1"/>
      <c r="H55" s="2"/>
      <c r="I55" s="29">
        <f>IF(((N(EN_GrantCalc100[[#This Row],[Average Weekly Earnings per Employee ]])*0.7)&lt;N(EN_GrantCalc100[[#This Row],[EI Benefit Rate]])),0,
(((N(EN_GrantCalc100[[#This Row],[Average Weekly Earnings per Employee ]])*0.7)-N(EN_GrantCalc100[[#This Row],[EI Benefit Rate]]))*N(EN_GrantCalc100[[#This Row],[Reduction Rate]])))</f>
        <v>0</v>
      </c>
      <c r="J55" s="30">
        <f>N(EN_GrantCalc100[[#This Row],[Weekly Supplement Payable ]])*N(EN_GrantCalc100[[#This Row],[Number of Grant Weeks ]])</f>
        <v>0</v>
      </c>
      <c r="K55"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56" spans="1:11" x14ac:dyDescent="0.3">
      <c r="A56" s="25"/>
      <c r="B56" s="3"/>
      <c r="C56" s="3"/>
      <c r="D56" s="3"/>
      <c r="E56" s="34"/>
      <c r="F56" s="33"/>
      <c r="G56" s="1"/>
      <c r="H56" s="2"/>
      <c r="I56" s="29">
        <f>IF(((N(EN_GrantCalc100[[#This Row],[Average Weekly Earnings per Employee ]])*0.7)&lt;N(EN_GrantCalc100[[#This Row],[EI Benefit Rate]])),0,
(((N(EN_GrantCalc100[[#This Row],[Average Weekly Earnings per Employee ]])*0.7)-N(EN_GrantCalc100[[#This Row],[EI Benefit Rate]]))*N(EN_GrantCalc100[[#This Row],[Reduction Rate]])))</f>
        <v>0</v>
      </c>
      <c r="J56" s="30">
        <f>N(EN_GrantCalc100[[#This Row],[Weekly Supplement Payable ]])*N(EN_GrantCalc100[[#This Row],[Number of Grant Weeks ]])</f>
        <v>0</v>
      </c>
      <c r="K56"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57" spans="1:11" x14ac:dyDescent="0.3">
      <c r="A57" s="25"/>
      <c r="B57" s="3"/>
      <c r="C57" s="3"/>
      <c r="D57" s="3"/>
      <c r="E57" s="34"/>
      <c r="F57" s="33"/>
      <c r="G57" s="1"/>
      <c r="H57" s="2"/>
      <c r="I57" s="29">
        <f>IF(((N(EN_GrantCalc100[[#This Row],[Average Weekly Earnings per Employee ]])*0.7)&lt;N(EN_GrantCalc100[[#This Row],[EI Benefit Rate]])),0,
(((N(EN_GrantCalc100[[#This Row],[Average Weekly Earnings per Employee ]])*0.7)-N(EN_GrantCalc100[[#This Row],[EI Benefit Rate]]))*N(EN_GrantCalc100[[#This Row],[Reduction Rate]])))</f>
        <v>0</v>
      </c>
      <c r="J57" s="30">
        <f>N(EN_GrantCalc100[[#This Row],[Weekly Supplement Payable ]])*N(EN_GrantCalc100[[#This Row],[Number of Grant Weeks ]])</f>
        <v>0</v>
      </c>
      <c r="K57"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58" spans="1:11" x14ac:dyDescent="0.3">
      <c r="A58" s="25"/>
      <c r="B58" s="3"/>
      <c r="C58" s="3"/>
      <c r="D58" s="3"/>
      <c r="E58" s="34"/>
      <c r="F58" s="33"/>
      <c r="G58" s="1"/>
      <c r="H58" s="2"/>
      <c r="I58" s="29">
        <f>IF(((N(EN_GrantCalc100[[#This Row],[Average Weekly Earnings per Employee ]])*0.7)&lt;N(EN_GrantCalc100[[#This Row],[EI Benefit Rate]])),0,
(((N(EN_GrantCalc100[[#This Row],[Average Weekly Earnings per Employee ]])*0.7)-N(EN_GrantCalc100[[#This Row],[EI Benefit Rate]]))*N(EN_GrantCalc100[[#This Row],[Reduction Rate]])))</f>
        <v>0</v>
      </c>
      <c r="J58" s="30">
        <f>N(EN_GrantCalc100[[#This Row],[Weekly Supplement Payable ]])*N(EN_GrantCalc100[[#This Row],[Number of Grant Weeks ]])</f>
        <v>0</v>
      </c>
      <c r="K58"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59" spans="1:11" x14ac:dyDescent="0.3">
      <c r="A59" s="25"/>
      <c r="B59" s="3"/>
      <c r="C59" s="3"/>
      <c r="D59" s="3"/>
      <c r="E59" s="34"/>
      <c r="F59" s="33"/>
      <c r="G59" s="1"/>
      <c r="H59" s="2"/>
      <c r="I59" s="29">
        <f>IF(((N(EN_GrantCalc100[[#This Row],[Average Weekly Earnings per Employee ]])*0.7)&lt;N(EN_GrantCalc100[[#This Row],[EI Benefit Rate]])),0,
(((N(EN_GrantCalc100[[#This Row],[Average Weekly Earnings per Employee ]])*0.7)-N(EN_GrantCalc100[[#This Row],[EI Benefit Rate]]))*N(EN_GrantCalc100[[#This Row],[Reduction Rate]])))</f>
        <v>0</v>
      </c>
      <c r="J59" s="30">
        <f>N(EN_GrantCalc100[[#This Row],[Weekly Supplement Payable ]])*N(EN_GrantCalc100[[#This Row],[Number of Grant Weeks ]])</f>
        <v>0</v>
      </c>
      <c r="K59"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60" spans="1:11" x14ac:dyDescent="0.3">
      <c r="A60" s="25"/>
      <c r="B60" s="3"/>
      <c r="C60" s="3"/>
      <c r="D60" s="3"/>
      <c r="E60" s="34"/>
      <c r="F60" s="33"/>
      <c r="G60" s="1"/>
      <c r="H60" s="2"/>
      <c r="I60" s="29">
        <f>IF(((N(EN_GrantCalc100[[#This Row],[Average Weekly Earnings per Employee ]])*0.7)&lt;N(EN_GrantCalc100[[#This Row],[EI Benefit Rate]])),0,
(((N(EN_GrantCalc100[[#This Row],[Average Weekly Earnings per Employee ]])*0.7)-N(EN_GrantCalc100[[#This Row],[EI Benefit Rate]]))*N(EN_GrantCalc100[[#This Row],[Reduction Rate]])))</f>
        <v>0</v>
      </c>
      <c r="J60" s="30">
        <f>N(EN_GrantCalc100[[#This Row],[Weekly Supplement Payable ]])*N(EN_GrantCalc100[[#This Row],[Number of Grant Weeks ]])</f>
        <v>0</v>
      </c>
      <c r="K60"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61" spans="1:11" x14ac:dyDescent="0.3">
      <c r="A61" s="25"/>
      <c r="B61" s="3"/>
      <c r="C61" s="3"/>
      <c r="D61" s="3"/>
      <c r="E61" s="34"/>
      <c r="F61" s="33"/>
      <c r="G61" s="1"/>
      <c r="H61" s="2"/>
      <c r="I61" s="29">
        <f>IF(((N(EN_GrantCalc100[[#This Row],[Average Weekly Earnings per Employee ]])*0.7)&lt;N(EN_GrantCalc100[[#This Row],[EI Benefit Rate]])),0,
(((N(EN_GrantCalc100[[#This Row],[Average Weekly Earnings per Employee ]])*0.7)-N(EN_GrantCalc100[[#This Row],[EI Benefit Rate]]))*N(EN_GrantCalc100[[#This Row],[Reduction Rate]])))</f>
        <v>0</v>
      </c>
      <c r="J61" s="30">
        <f>N(EN_GrantCalc100[[#This Row],[Weekly Supplement Payable ]])*N(EN_GrantCalc100[[#This Row],[Number of Grant Weeks ]])</f>
        <v>0</v>
      </c>
      <c r="K61"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62" spans="1:11" x14ac:dyDescent="0.3">
      <c r="A62" s="25"/>
      <c r="B62" s="3"/>
      <c r="C62" s="3"/>
      <c r="D62" s="3"/>
      <c r="E62" s="34"/>
      <c r="F62" s="33"/>
      <c r="G62" s="1"/>
      <c r="H62" s="2"/>
      <c r="I62" s="29">
        <f>IF(((N(EN_GrantCalc100[[#This Row],[Average Weekly Earnings per Employee ]])*0.7)&lt;N(EN_GrantCalc100[[#This Row],[EI Benefit Rate]])),0,
(((N(EN_GrantCalc100[[#This Row],[Average Weekly Earnings per Employee ]])*0.7)-N(EN_GrantCalc100[[#This Row],[EI Benefit Rate]]))*N(EN_GrantCalc100[[#This Row],[Reduction Rate]])))</f>
        <v>0</v>
      </c>
      <c r="J62" s="30">
        <f>N(EN_GrantCalc100[[#This Row],[Weekly Supplement Payable ]])*N(EN_GrantCalc100[[#This Row],[Number of Grant Weeks ]])</f>
        <v>0</v>
      </c>
      <c r="K62"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63" spans="1:11" x14ac:dyDescent="0.3">
      <c r="A63" s="25"/>
      <c r="B63" s="3"/>
      <c r="C63" s="3"/>
      <c r="D63" s="3"/>
      <c r="E63" s="34"/>
      <c r="F63" s="33"/>
      <c r="G63" s="1"/>
      <c r="H63" s="2"/>
      <c r="I63" s="29">
        <f>IF(((N(EN_GrantCalc100[[#This Row],[Average Weekly Earnings per Employee ]])*0.7)&lt;N(EN_GrantCalc100[[#This Row],[EI Benefit Rate]])),0,
(((N(EN_GrantCalc100[[#This Row],[Average Weekly Earnings per Employee ]])*0.7)-N(EN_GrantCalc100[[#This Row],[EI Benefit Rate]]))*N(EN_GrantCalc100[[#This Row],[Reduction Rate]])))</f>
        <v>0</v>
      </c>
      <c r="J63" s="30">
        <f>N(EN_GrantCalc100[[#This Row],[Weekly Supplement Payable ]])*N(EN_GrantCalc100[[#This Row],[Number of Grant Weeks ]])</f>
        <v>0</v>
      </c>
      <c r="K63"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64" spans="1:11" x14ac:dyDescent="0.3">
      <c r="A64" s="25"/>
      <c r="B64" s="3"/>
      <c r="C64" s="3"/>
      <c r="D64" s="3"/>
      <c r="E64" s="34"/>
      <c r="F64" s="33"/>
      <c r="G64" s="1"/>
      <c r="H64" s="2"/>
      <c r="I64" s="29">
        <f>IF(((N(EN_GrantCalc100[[#This Row],[Average Weekly Earnings per Employee ]])*0.7)&lt;N(EN_GrantCalc100[[#This Row],[EI Benefit Rate]])),0,
(((N(EN_GrantCalc100[[#This Row],[Average Weekly Earnings per Employee ]])*0.7)-N(EN_GrantCalc100[[#This Row],[EI Benefit Rate]]))*N(EN_GrantCalc100[[#This Row],[Reduction Rate]])))</f>
        <v>0</v>
      </c>
      <c r="J64" s="30">
        <f>N(EN_GrantCalc100[[#This Row],[Weekly Supplement Payable ]])*N(EN_GrantCalc100[[#This Row],[Number of Grant Weeks ]])</f>
        <v>0</v>
      </c>
      <c r="K64"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65" spans="1:11" x14ac:dyDescent="0.3">
      <c r="A65" s="25"/>
      <c r="B65" s="3"/>
      <c r="C65" s="3"/>
      <c r="D65" s="3"/>
      <c r="E65" s="34"/>
      <c r="F65" s="33"/>
      <c r="G65" s="1"/>
      <c r="H65" s="2"/>
      <c r="I65" s="29">
        <f>IF(((N(EN_GrantCalc100[[#This Row],[Average Weekly Earnings per Employee ]])*0.7)&lt;N(EN_GrantCalc100[[#This Row],[EI Benefit Rate]])),0,
(((N(EN_GrantCalc100[[#This Row],[Average Weekly Earnings per Employee ]])*0.7)-N(EN_GrantCalc100[[#This Row],[EI Benefit Rate]]))*N(EN_GrantCalc100[[#This Row],[Reduction Rate]])))</f>
        <v>0</v>
      </c>
      <c r="J65" s="30">
        <f>N(EN_GrantCalc100[[#This Row],[Weekly Supplement Payable ]])*N(EN_GrantCalc100[[#This Row],[Number of Grant Weeks ]])</f>
        <v>0</v>
      </c>
      <c r="K65"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66" spans="1:11" x14ac:dyDescent="0.3">
      <c r="A66" s="25"/>
      <c r="B66" s="3"/>
      <c r="C66" s="3"/>
      <c r="D66" s="3"/>
      <c r="E66" s="34"/>
      <c r="F66" s="33"/>
      <c r="G66" s="1"/>
      <c r="H66" s="2"/>
      <c r="I66" s="29">
        <f>IF(((N(EN_GrantCalc100[[#This Row],[Average Weekly Earnings per Employee ]])*0.7)&lt;N(EN_GrantCalc100[[#This Row],[EI Benefit Rate]])),0,
(((N(EN_GrantCalc100[[#This Row],[Average Weekly Earnings per Employee ]])*0.7)-N(EN_GrantCalc100[[#This Row],[EI Benefit Rate]]))*N(EN_GrantCalc100[[#This Row],[Reduction Rate]])))</f>
        <v>0</v>
      </c>
      <c r="J66" s="30">
        <f>N(EN_GrantCalc100[[#This Row],[Weekly Supplement Payable ]])*N(EN_GrantCalc100[[#This Row],[Number of Grant Weeks ]])</f>
        <v>0</v>
      </c>
      <c r="K66"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67" spans="1:11" x14ac:dyDescent="0.3">
      <c r="A67" s="25"/>
      <c r="B67" s="3"/>
      <c r="C67" s="3"/>
      <c r="D67" s="3"/>
      <c r="E67" s="34"/>
      <c r="F67" s="33"/>
      <c r="G67" s="1"/>
      <c r="H67" s="2"/>
      <c r="I67" s="29">
        <f>IF(((N(EN_GrantCalc100[[#This Row],[Average Weekly Earnings per Employee ]])*0.7)&lt;N(EN_GrantCalc100[[#This Row],[EI Benefit Rate]])),0,
(((N(EN_GrantCalc100[[#This Row],[Average Weekly Earnings per Employee ]])*0.7)-N(EN_GrantCalc100[[#This Row],[EI Benefit Rate]]))*N(EN_GrantCalc100[[#This Row],[Reduction Rate]])))</f>
        <v>0</v>
      </c>
      <c r="J67" s="30">
        <f>N(EN_GrantCalc100[[#This Row],[Weekly Supplement Payable ]])*N(EN_GrantCalc100[[#This Row],[Number of Grant Weeks ]])</f>
        <v>0</v>
      </c>
      <c r="K67"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68" spans="1:11" x14ac:dyDescent="0.3">
      <c r="A68" s="25"/>
      <c r="B68" s="3"/>
      <c r="C68" s="3"/>
      <c r="D68" s="3"/>
      <c r="E68" s="34"/>
      <c r="F68" s="33"/>
      <c r="G68" s="1"/>
      <c r="H68" s="2"/>
      <c r="I68" s="29">
        <f>IF(((N(EN_GrantCalc100[[#This Row],[Average Weekly Earnings per Employee ]])*0.7)&lt;N(EN_GrantCalc100[[#This Row],[EI Benefit Rate]])),0,
(((N(EN_GrantCalc100[[#This Row],[Average Weekly Earnings per Employee ]])*0.7)-N(EN_GrantCalc100[[#This Row],[EI Benefit Rate]]))*N(EN_GrantCalc100[[#This Row],[Reduction Rate]])))</f>
        <v>0</v>
      </c>
      <c r="J68" s="30">
        <f>N(EN_GrantCalc100[[#This Row],[Weekly Supplement Payable ]])*N(EN_GrantCalc100[[#This Row],[Number of Grant Weeks ]])</f>
        <v>0</v>
      </c>
      <c r="K68"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69" spans="1:11" x14ac:dyDescent="0.3">
      <c r="A69" s="25"/>
      <c r="B69" s="3"/>
      <c r="C69" s="3"/>
      <c r="D69" s="3"/>
      <c r="E69" s="34"/>
      <c r="F69" s="33"/>
      <c r="G69" s="1"/>
      <c r="H69" s="2"/>
      <c r="I69" s="29">
        <f>IF(((N(EN_GrantCalc100[[#This Row],[Average Weekly Earnings per Employee ]])*0.7)&lt;N(EN_GrantCalc100[[#This Row],[EI Benefit Rate]])),0,
(((N(EN_GrantCalc100[[#This Row],[Average Weekly Earnings per Employee ]])*0.7)-N(EN_GrantCalc100[[#This Row],[EI Benefit Rate]]))*N(EN_GrantCalc100[[#This Row],[Reduction Rate]])))</f>
        <v>0</v>
      </c>
      <c r="J69" s="30">
        <f>N(EN_GrantCalc100[[#This Row],[Weekly Supplement Payable ]])*N(EN_GrantCalc100[[#This Row],[Number of Grant Weeks ]])</f>
        <v>0</v>
      </c>
      <c r="K69"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70" spans="1:11" x14ac:dyDescent="0.3">
      <c r="A70" s="25"/>
      <c r="B70" s="3"/>
      <c r="C70" s="3"/>
      <c r="D70" s="3"/>
      <c r="E70" s="34"/>
      <c r="F70" s="33"/>
      <c r="G70" s="1"/>
      <c r="H70" s="2"/>
      <c r="I70" s="29">
        <f>IF(((N(EN_GrantCalc100[[#This Row],[Average Weekly Earnings per Employee ]])*0.7)&lt;N(EN_GrantCalc100[[#This Row],[EI Benefit Rate]])),0,
(((N(EN_GrantCalc100[[#This Row],[Average Weekly Earnings per Employee ]])*0.7)-N(EN_GrantCalc100[[#This Row],[EI Benefit Rate]]))*N(EN_GrantCalc100[[#This Row],[Reduction Rate]])))</f>
        <v>0</v>
      </c>
      <c r="J70" s="30">
        <f>N(EN_GrantCalc100[[#This Row],[Weekly Supplement Payable ]])*N(EN_GrantCalc100[[#This Row],[Number of Grant Weeks ]])</f>
        <v>0</v>
      </c>
      <c r="K70"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71" spans="1:11" x14ac:dyDescent="0.3">
      <c r="A71" s="25"/>
      <c r="B71" s="3"/>
      <c r="C71" s="3"/>
      <c r="D71" s="3"/>
      <c r="E71" s="34"/>
      <c r="F71" s="33"/>
      <c r="G71" s="1"/>
      <c r="H71" s="2"/>
      <c r="I71" s="29">
        <f>IF(((N(EN_GrantCalc100[[#This Row],[Average Weekly Earnings per Employee ]])*0.7)&lt;N(EN_GrantCalc100[[#This Row],[EI Benefit Rate]])),0,
(((N(EN_GrantCalc100[[#This Row],[Average Weekly Earnings per Employee ]])*0.7)-N(EN_GrantCalc100[[#This Row],[EI Benefit Rate]]))*N(EN_GrantCalc100[[#This Row],[Reduction Rate]])))</f>
        <v>0</v>
      </c>
      <c r="J71" s="30">
        <f>N(EN_GrantCalc100[[#This Row],[Weekly Supplement Payable ]])*N(EN_GrantCalc100[[#This Row],[Number of Grant Weeks ]])</f>
        <v>0</v>
      </c>
      <c r="K71"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72" spans="1:11" x14ac:dyDescent="0.3">
      <c r="A72" s="25"/>
      <c r="B72" s="3"/>
      <c r="C72" s="3"/>
      <c r="D72" s="3"/>
      <c r="E72" s="34"/>
      <c r="F72" s="33"/>
      <c r="G72" s="1"/>
      <c r="H72" s="2"/>
      <c r="I72" s="29">
        <f>IF(((N(EN_GrantCalc100[[#This Row],[Average Weekly Earnings per Employee ]])*0.7)&lt;N(EN_GrantCalc100[[#This Row],[EI Benefit Rate]])),0,
(((N(EN_GrantCalc100[[#This Row],[Average Weekly Earnings per Employee ]])*0.7)-N(EN_GrantCalc100[[#This Row],[EI Benefit Rate]]))*N(EN_GrantCalc100[[#This Row],[Reduction Rate]])))</f>
        <v>0</v>
      </c>
      <c r="J72" s="30">
        <f>N(EN_GrantCalc100[[#This Row],[Weekly Supplement Payable ]])*N(EN_GrantCalc100[[#This Row],[Number of Grant Weeks ]])</f>
        <v>0</v>
      </c>
      <c r="K72"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73" spans="1:11" x14ac:dyDescent="0.3">
      <c r="A73" s="25"/>
      <c r="B73" s="3"/>
      <c r="C73" s="3"/>
      <c r="D73" s="3"/>
      <c r="E73" s="34"/>
      <c r="F73" s="33"/>
      <c r="G73" s="1"/>
      <c r="H73" s="2"/>
      <c r="I73" s="29">
        <f>IF(((N(EN_GrantCalc100[[#This Row],[Average Weekly Earnings per Employee ]])*0.7)&lt;N(EN_GrantCalc100[[#This Row],[EI Benefit Rate]])),0,
(((N(EN_GrantCalc100[[#This Row],[Average Weekly Earnings per Employee ]])*0.7)-N(EN_GrantCalc100[[#This Row],[EI Benefit Rate]]))*N(EN_GrantCalc100[[#This Row],[Reduction Rate]])))</f>
        <v>0</v>
      </c>
      <c r="J73" s="30">
        <f>N(EN_GrantCalc100[[#This Row],[Weekly Supplement Payable ]])*N(EN_GrantCalc100[[#This Row],[Number of Grant Weeks ]])</f>
        <v>0</v>
      </c>
      <c r="K73"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74" spans="1:11" x14ac:dyDescent="0.3">
      <c r="A74" s="25"/>
      <c r="B74" s="3"/>
      <c r="C74" s="3"/>
      <c r="D74" s="3"/>
      <c r="E74" s="34"/>
      <c r="F74" s="33"/>
      <c r="G74" s="1"/>
      <c r="H74" s="2"/>
      <c r="I74" s="29">
        <f>IF(((N(EN_GrantCalc100[[#This Row],[Average Weekly Earnings per Employee ]])*0.7)&lt;N(EN_GrantCalc100[[#This Row],[EI Benefit Rate]])),0,
(((N(EN_GrantCalc100[[#This Row],[Average Weekly Earnings per Employee ]])*0.7)-N(EN_GrantCalc100[[#This Row],[EI Benefit Rate]]))*N(EN_GrantCalc100[[#This Row],[Reduction Rate]])))</f>
        <v>0</v>
      </c>
      <c r="J74" s="30">
        <f>N(EN_GrantCalc100[[#This Row],[Weekly Supplement Payable ]])*N(EN_GrantCalc100[[#This Row],[Number of Grant Weeks ]])</f>
        <v>0</v>
      </c>
      <c r="K74"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75" spans="1:11" x14ac:dyDescent="0.3">
      <c r="A75" s="25"/>
      <c r="B75" s="3"/>
      <c r="C75" s="3"/>
      <c r="D75" s="3"/>
      <c r="E75" s="34"/>
      <c r="F75" s="33"/>
      <c r="G75" s="1"/>
      <c r="H75" s="2"/>
      <c r="I75" s="29">
        <f>IF(((N(EN_GrantCalc100[[#This Row],[Average Weekly Earnings per Employee ]])*0.7)&lt;N(EN_GrantCalc100[[#This Row],[EI Benefit Rate]])),0,
(((N(EN_GrantCalc100[[#This Row],[Average Weekly Earnings per Employee ]])*0.7)-N(EN_GrantCalc100[[#This Row],[EI Benefit Rate]]))*N(EN_GrantCalc100[[#This Row],[Reduction Rate]])))</f>
        <v>0</v>
      </c>
      <c r="J75" s="30">
        <f>N(EN_GrantCalc100[[#This Row],[Weekly Supplement Payable ]])*N(EN_GrantCalc100[[#This Row],[Number of Grant Weeks ]])</f>
        <v>0</v>
      </c>
      <c r="K75"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76" spans="1:11" x14ac:dyDescent="0.3">
      <c r="A76" s="25"/>
      <c r="B76" s="3"/>
      <c r="C76" s="3"/>
      <c r="D76" s="3"/>
      <c r="E76" s="34"/>
      <c r="F76" s="33"/>
      <c r="G76" s="1"/>
      <c r="H76" s="2"/>
      <c r="I76" s="29">
        <f>IF(((N(EN_GrantCalc100[[#This Row],[Average Weekly Earnings per Employee ]])*0.7)&lt;N(EN_GrantCalc100[[#This Row],[EI Benefit Rate]])),0,
(((N(EN_GrantCalc100[[#This Row],[Average Weekly Earnings per Employee ]])*0.7)-N(EN_GrantCalc100[[#This Row],[EI Benefit Rate]]))*N(EN_GrantCalc100[[#This Row],[Reduction Rate]])))</f>
        <v>0</v>
      </c>
      <c r="J76" s="30">
        <f>N(EN_GrantCalc100[[#This Row],[Weekly Supplement Payable ]])*N(EN_GrantCalc100[[#This Row],[Number of Grant Weeks ]])</f>
        <v>0</v>
      </c>
      <c r="K76"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77" spans="1:11" x14ac:dyDescent="0.3">
      <c r="A77" s="25"/>
      <c r="B77" s="3"/>
      <c r="C77" s="3"/>
      <c r="D77" s="3"/>
      <c r="E77" s="34"/>
      <c r="F77" s="33"/>
      <c r="G77" s="1"/>
      <c r="H77" s="2"/>
      <c r="I77" s="29">
        <f>IF(((N(EN_GrantCalc100[[#This Row],[Average Weekly Earnings per Employee ]])*0.7)&lt;N(EN_GrantCalc100[[#This Row],[EI Benefit Rate]])),0,
(((N(EN_GrantCalc100[[#This Row],[Average Weekly Earnings per Employee ]])*0.7)-N(EN_GrantCalc100[[#This Row],[EI Benefit Rate]]))*N(EN_GrantCalc100[[#This Row],[Reduction Rate]])))</f>
        <v>0</v>
      </c>
      <c r="J77" s="30">
        <f>N(EN_GrantCalc100[[#This Row],[Weekly Supplement Payable ]])*N(EN_GrantCalc100[[#This Row],[Number of Grant Weeks ]])</f>
        <v>0</v>
      </c>
      <c r="K77"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78" spans="1:11" x14ac:dyDescent="0.3">
      <c r="A78" s="25"/>
      <c r="B78" s="3"/>
      <c r="C78" s="3"/>
      <c r="D78" s="3"/>
      <c r="E78" s="34"/>
      <c r="F78" s="33"/>
      <c r="G78" s="1"/>
      <c r="H78" s="2"/>
      <c r="I78" s="29">
        <f>IF(((N(EN_GrantCalc100[[#This Row],[Average Weekly Earnings per Employee ]])*0.7)&lt;N(EN_GrantCalc100[[#This Row],[EI Benefit Rate]])),0,
(((N(EN_GrantCalc100[[#This Row],[Average Weekly Earnings per Employee ]])*0.7)-N(EN_GrantCalc100[[#This Row],[EI Benefit Rate]]))*N(EN_GrantCalc100[[#This Row],[Reduction Rate]])))</f>
        <v>0</v>
      </c>
      <c r="J78" s="30">
        <f>N(EN_GrantCalc100[[#This Row],[Weekly Supplement Payable ]])*N(EN_GrantCalc100[[#This Row],[Number of Grant Weeks ]])</f>
        <v>0</v>
      </c>
      <c r="K78"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79" spans="1:11" x14ac:dyDescent="0.3">
      <c r="A79" s="25"/>
      <c r="B79" s="3"/>
      <c r="C79" s="3"/>
      <c r="D79" s="3"/>
      <c r="E79" s="34"/>
      <c r="F79" s="33"/>
      <c r="G79" s="1"/>
      <c r="H79" s="2"/>
      <c r="I79" s="29">
        <f>IF(((N(EN_GrantCalc100[[#This Row],[Average Weekly Earnings per Employee ]])*0.7)&lt;N(EN_GrantCalc100[[#This Row],[EI Benefit Rate]])),0,
(((N(EN_GrantCalc100[[#This Row],[Average Weekly Earnings per Employee ]])*0.7)-N(EN_GrantCalc100[[#This Row],[EI Benefit Rate]]))*N(EN_GrantCalc100[[#This Row],[Reduction Rate]])))</f>
        <v>0</v>
      </c>
      <c r="J79" s="30">
        <f>N(EN_GrantCalc100[[#This Row],[Weekly Supplement Payable ]])*N(EN_GrantCalc100[[#This Row],[Number of Grant Weeks ]])</f>
        <v>0</v>
      </c>
      <c r="K79"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80" spans="1:11" x14ac:dyDescent="0.3">
      <c r="A80" s="25"/>
      <c r="B80" s="3"/>
      <c r="C80" s="3"/>
      <c r="D80" s="3"/>
      <c r="E80" s="34"/>
      <c r="F80" s="33"/>
      <c r="G80" s="1"/>
      <c r="H80" s="2"/>
      <c r="I80" s="29">
        <f>IF(((N(EN_GrantCalc100[[#This Row],[Average Weekly Earnings per Employee ]])*0.7)&lt;N(EN_GrantCalc100[[#This Row],[EI Benefit Rate]])),0,
(((N(EN_GrantCalc100[[#This Row],[Average Weekly Earnings per Employee ]])*0.7)-N(EN_GrantCalc100[[#This Row],[EI Benefit Rate]]))*N(EN_GrantCalc100[[#This Row],[Reduction Rate]])))</f>
        <v>0</v>
      </c>
      <c r="J80" s="30">
        <f>N(EN_GrantCalc100[[#This Row],[Weekly Supplement Payable ]])*N(EN_GrantCalc100[[#This Row],[Number of Grant Weeks ]])</f>
        <v>0</v>
      </c>
      <c r="K80"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81" spans="1:11" x14ac:dyDescent="0.3">
      <c r="A81" s="25"/>
      <c r="B81" s="3"/>
      <c r="C81" s="3"/>
      <c r="D81" s="3"/>
      <c r="E81" s="34"/>
      <c r="F81" s="33"/>
      <c r="G81" s="1"/>
      <c r="H81" s="2"/>
      <c r="I81" s="29">
        <f>IF(((N(EN_GrantCalc100[[#This Row],[Average Weekly Earnings per Employee ]])*0.7)&lt;N(EN_GrantCalc100[[#This Row],[EI Benefit Rate]])),0,
(((N(EN_GrantCalc100[[#This Row],[Average Weekly Earnings per Employee ]])*0.7)-N(EN_GrantCalc100[[#This Row],[EI Benefit Rate]]))*N(EN_GrantCalc100[[#This Row],[Reduction Rate]])))</f>
        <v>0</v>
      </c>
      <c r="J81" s="30">
        <f>N(EN_GrantCalc100[[#This Row],[Weekly Supplement Payable ]])*N(EN_GrantCalc100[[#This Row],[Number of Grant Weeks ]])</f>
        <v>0</v>
      </c>
      <c r="K81"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82" spans="1:11" x14ac:dyDescent="0.3">
      <c r="A82" s="25"/>
      <c r="B82" s="3"/>
      <c r="C82" s="3"/>
      <c r="D82" s="3"/>
      <c r="E82" s="34"/>
      <c r="F82" s="33"/>
      <c r="G82" s="1"/>
      <c r="H82" s="2"/>
      <c r="I82" s="29">
        <f>IF(((N(EN_GrantCalc100[[#This Row],[Average Weekly Earnings per Employee ]])*0.7)&lt;N(EN_GrantCalc100[[#This Row],[EI Benefit Rate]])),0,
(((N(EN_GrantCalc100[[#This Row],[Average Weekly Earnings per Employee ]])*0.7)-N(EN_GrantCalc100[[#This Row],[EI Benefit Rate]]))*N(EN_GrantCalc100[[#This Row],[Reduction Rate]])))</f>
        <v>0</v>
      </c>
      <c r="J82" s="30">
        <f>N(EN_GrantCalc100[[#This Row],[Weekly Supplement Payable ]])*N(EN_GrantCalc100[[#This Row],[Number of Grant Weeks ]])</f>
        <v>0</v>
      </c>
      <c r="K82"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83" spans="1:11" x14ac:dyDescent="0.3">
      <c r="A83" s="25"/>
      <c r="B83" s="3"/>
      <c r="C83" s="3"/>
      <c r="D83" s="3"/>
      <c r="E83" s="34"/>
      <c r="F83" s="33"/>
      <c r="G83" s="1"/>
      <c r="H83" s="2"/>
      <c r="I83" s="29">
        <f>IF(((N(EN_GrantCalc100[[#This Row],[Average Weekly Earnings per Employee ]])*0.7)&lt;N(EN_GrantCalc100[[#This Row],[EI Benefit Rate]])),0,
(((N(EN_GrantCalc100[[#This Row],[Average Weekly Earnings per Employee ]])*0.7)-N(EN_GrantCalc100[[#This Row],[EI Benefit Rate]]))*N(EN_GrantCalc100[[#This Row],[Reduction Rate]])))</f>
        <v>0</v>
      </c>
      <c r="J83" s="30">
        <f>N(EN_GrantCalc100[[#This Row],[Weekly Supplement Payable ]])*N(EN_GrantCalc100[[#This Row],[Number of Grant Weeks ]])</f>
        <v>0</v>
      </c>
      <c r="K83"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84" spans="1:11" x14ac:dyDescent="0.3">
      <c r="A84" s="25"/>
      <c r="B84" s="3"/>
      <c r="C84" s="3"/>
      <c r="D84" s="3"/>
      <c r="E84" s="34"/>
      <c r="F84" s="33"/>
      <c r="G84" s="1"/>
      <c r="H84" s="2"/>
      <c r="I84" s="29">
        <f>IF(((N(EN_GrantCalc100[[#This Row],[Average Weekly Earnings per Employee ]])*0.7)&lt;N(EN_GrantCalc100[[#This Row],[EI Benefit Rate]])),0,
(((N(EN_GrantCalc100[[#This Row],[Average Weekly Earnings per Employee ]])*0.7)-N(EN_GrantCalc100[[#This Row],[EI Benefit Rate]]))*N(EN_GrantCalc100[[#This Row],[Reduction Rate]])))</f>
        <v>0</v>
      </c>
      <c r="J84" s="30">
        <f>N(EN_GrantCalc100[[#This Row],[Weekly Supplement Payable ]])*N(EN_GrantCalc100[[#This Row],[Number of Grant Weeks ]])</f>
        <v>0</v>
      </c>
      <c r="K84"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85" spans="1:11" x14ac:dyDescent="0.3">
      <c r="A85" s="25"/>
      <c r="B85" s="3"/>
      <c r="C85" s="3"/>
      <c r="D85" s="3"/>
      <c r="E85" s="34"/>
      <c r="F85" s="33"/>
      <c r="G85" s="1"/>
      <c r="H85" s="2"/>
      <c r="I85" s="29">
        <f>IF(((N(EN_GrantCalc100[[#This Row],[Average Weekly Earnings per Employee ]])*0.7)&lt;N(EN_GrantCalc100[[#This Row],[EI Benefit Rate]])),0,
(((N(EN_GrantCalc100[[#This Row],[Average Weekly Earnings per Employee ]])*0.7)-N(EN_GrantCalc100[[#This Row],[EI Benefit Rate]]))*N(EN_GrantCalc100[[#This Row],[Reduction Rate]])))</f>
        <v>0</v>
      </c>
      <c r="J85" s="30">
        <f>N(EN_GrantCalc100[[#This Row],[Weekly Supplement Payable ]])*N(EN_GrantCalc100[[#This Row],[Number of Grant Weeks ]])</f>
        <v>0</v>
      </c>
      <c r="K85"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86" spans="1:11" x14ac:dyDescent="0.3">
      <c r="A86" s="25"/>
      <c r="B86" s="3"/>
      <c r="C86" s="3"/>
      <c r="D86" s="3"/>
      <c r="E86" s="34"/>
      <c r="F86" s="33"/>
      <c r="G86" s="1"/>
      <c r="H86" s="2"/>
      <c r="I86" s="29">
        <f>IF(((N(EN_GrantCalc100[[#This Row],[Average Weekly Earnings per Employee ]])*0.7)&lt;N(EN_GrantCalc100[[#This Row],[EI Benefit Rate]])),0,
(((N(EN_GrantCalc100[[#This Row],[Average Weekly Earnings per Employee ]])*0.7)-N(EN_GrantCalc100[[#This Row],[EI Benefit Rate]]))*N(EN_GrantCalc100[[#This Row],[Reduction Rate]])))</f>
        <v>0</v>
      </c>
      <c r="J86" s="30">
        <f>N(EN_GrantCalc100[[#This Row],[Weekly Supplement Payable ]])*N(EN_GrantCalc100[[#This Row],[Number of Grant Weeks ]])</f>
        <v>0</v>
      </c>
      <c r="K86"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87" spans="1:11" x14ac:dyDescent="0.3">
      <c r="A87" s="25"/>
      <c r="B87" s="3"/>
      <c r="C87" s="3"/>
      <c r="D87" s="3"/>
      <c r="E87" s="34"/>
      <c r="F87" s="33"/>
      <c r="G87" s="1"/>
      <c r="H87" s="2"/>
      <c r="I87" s="29">
        <f>IF(((N(EN_GrantCalc100[[#This Row],[Average Weekly Earnings per Employee ]])*0.7)&lt;N(EN_GrantCalc100[[#This Row],[EI Benefit Rate]])),0,
(((N(EN_GrantCalc100[[#This Row],[Average Weekly Earnings per Employee ]])*0.7)-N(EN_GrantCalc100[[#This Row],[EI Benefit Rate]]))*N(EN_GrantCalc100[[#This Row],[Reduction Rate]])))</f>
        <v>0</v>
      </c>
      <c r="J87" s="30">
        <f>N(EN_GrantCalc100[[#This Row],[Weekly Supplement Payable ]])*N(EN_GrantCalc100[[#This Row],[Number of Grant Weeks ]])</f>
        <v>0</v>
      </c>
      <c r="K87"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88" spans="1:11" x14ac:dyDescent="0.3">
      <c r="A88" s="25"/>
      <c r="B88" s="3"/>
      <c r="C88" s="3"/>
      <c r="D88" s="3"/>
      <c r="E88" s="34"/>
      <c r="F88" s="33"/>
      <c r="G88" s="1"/>
      <c r="H88" s="2"/>
      <c r="I88" s="29">
        <f>IF(((N(EN_GrantCalc100[[#This Row],[Average Weekly Earnings per Employee ]])*0.7)&lt;N(EN_GrantCalc100[[#This Row],[EI Benefit Rate]])),0,
(((N(EN_GrantCalc100[[#This Row],[Average Weekly Earnings per Employee ]])*0.7)-N(EN_GrantCalc100[[#This Row],[EI Benefit Rate]]))*N(EN_GrantCalc100[[#This Row],[Reduction Rate]])))</f>
        <v>0</v>
      </c>
      <c r="J88" s="30">
        <f>N(EN_GrantCalc100[[#This Row],[Weekly Supplement Payable ]])*N(EN_GrantCalc100[[#This Row],[Number of Grant Weeks ]])</f>
        <v>0</v>
      </c>
      <c r="K88"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89" spans="1:11" x14ac:dyDescent="0.3">
      <c r="A89" s="25"/>
      <c r="B89" s="3"/>
      <c r="C89" s="3"/>
      <c r="D89" s="3"/>
      <c r="E89" s="34"/>
      <c r="F89" s="33"/>
      <c r="G89" s="1"/>
      <c r="H89" s="2"/>
      <c r="I89" s="29">
        <f>IF(((N(EN_GrantCalc100[[#This Row],[Average Weekly Earnings per Employee ]])*0.7)&lt;N(EN_GrantCalc100[[#This Row],[EI Benefit Rate]])),0,
(((N(EN_GrantCalc100[[#This Row],[Average Weekly Earnings per Employee ]])*0.7)-N(EN_GrantCalc100[[#This Row],[EI Benefit Rate]]))*N(EN_GrantCalc100[[#This Row],[Reduction Rate]])))</f>
        <v>0</v>
      </c>
      <c r="J89" s="30">
        <f>N(EN_GrantCalc100[[#This Row],[Weekly Supplement Payable ]])*N(EN_GrantCalc100[[#This Row],[Number of Grant Weeks ]])</f>
        <v>0</v>
      </c>
      <c r="K89"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90" spans="1:11" x14ac:dyDescent="0.3">
      <c r="A90" s="25"/>
      <c r="B90" s="3"/>
      <c r="C90" s="3"/>
      <c r="D90" s="3"/>
      <c r="E90" s="34"/>
      <c r="F90" s="33"/>
      <c r="G90" s="1"/>
      <c r="H90" s="2"/>
      <c r="I90" s="29">
        <f>IF(((N(EN_GrantCalc100[[#This Row],[Average Weekly Earnings per Employee ]])*0.7)&lt;N(EN_GrantCalc100[[#This Row],[EI Benefit Rate]])),0,
(((N(EN_GrantCalc100[[#This Row],[Average Weekly Earnings per Employee ]])*0.7)-N(EN_GrantCalc100[[#This Row],[EI Benefit Rate]]))*N(EN_GrantCalc100[[#This Row],[Reduction Rate]])))</f>
        <v>0</v>
      </c>
      <c r="J90" s="30">
        <f>N(EN_GrantCalc100[[#This Row],[Weekly Supplement Payable ]])*N(EN_GrantCalc100[[#This Row],[Number of Grant Weeks ]])</f>
        <v>0</v>
      </c>
      <c r="K90"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91" spans="1:11" x14ac:dyDescent="0.3">
      <c r="A91" s="25"/>
      <c r="B91" s="3"/>
      <c r="C91" s="3"/>
      <c r="D91" s="3"/>
      <c r="E91" s="34"/>
      <c r="F91" s="33"/>
      <c r="G91" s="1"/>
      <c r="H91" s="2"/>
      <c r="I91" s="29">
        <f>IF(((N(EN_GrantCalc100[[#This Row],[Average Weekly Earnings per Employee ]])*0.7)&lt;N(EN_GrantCalc100[[#This Row],[EI Benefit Rate]])),0,
(((N(EN_GrantCalc100[[#This Row],[Average Weekly Earnings per Employee ]])*0.7)-N(EN_GrantCalc100[[#This Row],[EI Benefit Rate]]))*N(EN_GrantCalc100[[#This Row],[Reduction Rate]])))</f>
        <v>0</v>
      </c>
      <c r="J91" s="30">
        <f>N(EN_GrantCalc100[[#This Row],[Weekly Supplement Payable ]])*N(EN_GrantCalc100[[#This Row],[Number of Grant Weeks ]])</f>
        <v>0</v>
      </c>
      <c r="K91"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92" spans="1:11" x14ac:dyDescent="0.3">
      <c r="A92" s="25"/>
      <c r="B92" s="3"/>
      <c r="C92" s="3"/>
      <c r="D92" s="3"/>
      <c r="E92" s="34"/>
      <c r="F92" s="33"/>
      <c r="G92" s="1"/>
      <c r="H92" s="2"/>
      <c r="I92" s="29">
        <f>IF(((N(EN_GrantCalc100[[#This Row],[Average Weekly Earnings per Employee ]])*0.7)&lt;N(EN_GrantCalc100[[#This Row],[EI Benefit Rate]])),0,
(((N(EN_GrantCalc100[[#This Row],[Average Weekly Earnings per Employee ]])*0.7)-N(EN_GrantCalc100[[#This Row],[EI Benefit Rate]]))*N(EN_GrantCalc100[[#This Row],[Reduction Rate]])))</f>
        <v>0</v>
      </c>
      <c r="J92" s="30">
        <f>N(EN_GrantCalc100[[#This Row],[Weekly Supplement Payable ]])*N(EN_GrantCalc100[[#This Row],[Number of Grant Weeks ]])</f>
        <v>0</v>
      </c>
      <c r="K92"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93" spans="1:11" x14ac:dyDescent="0.3">
      <c r="A93" s="25"/>
      <c r="B93" s="3"/>
      <c r="C93" s="3"/>
      <c r="D93" s="3"/>
      <c r="E93" s="34"/>
      <c r="F93" s="33"/>
      <c r="G93" s="1"/>
      <c r="H93" s="2"/>
      <c r="I93" s="29">
        <f>IF(((N(EN_GrantCalc100[[#This Row],[Average Weekly Earnings per Employee ]])*0.7)&lt;N(EN_GrantCalc100[[#This Row],[EI Benefit Rate]])),0,
(((N(EN_GrantCalc100[[#This Row],[Average Weekly Earnings per Employee ]])*0.7)-N(EN_GrantCalc100[[#This Row],[EI Benefit Rate]]))*N(EN_GrantCalc100[[#This Row],[Reduction Rate]])))</f>
        <v>0</v>
      </c>
      <c r="J93" s="30">
        <f>N(EN_GrantCalc100[[#This Row],[Weekly Supplement Payable ]])*N(EN_GrantCalc100[[#This Row],[Number of Grant Weeks ]])</f>
        <v>0</v>
      </c>
      <c r="K93"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94" spans="1:11" x14ac:dyDescent="0.3">
      <c r="A94" s="25"/>
      <c r="B94" s="3"/>
      <c r="C94" s="3"/>
      <c r="D94" s="3"/>
      <c r="E94" s="34"/>
      <c r="F94" s="33"/>
      <c r="G94" s="1"/>
      <c r="H94" s="2"/>
      <c r="I94" s="29">
        <f>IF(((N(EN_GrantCalc100[[#This Row],[Average Weekly Earnings per Employee ]])*0.7)&lt;N(EN_GrantCalc100[[#This Row],[EI Benefit Rate]])),0,
(((N(EN_GrantCalc100[[#This Row],[Average Weekly Earnings per Employee ]])*0.7)-N(EN_GrantCalc100[[#This Row],[EI Benefit Rate]]))*N(EN_GrantCalc100[[#This Row],[Reduction Rate]])))</f>
        <v>0</v>
      </c>
      <c r="J94" s="30">
        <f>N(EN_GrantCalc100[[#This Row],[Weekly Supplement Payable ]])*N(EN_GrantCalc100[[#This Row],[Number of Grant Weeks ]])</f>
        <v>0</v>
      </c>
      <c r="K94"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95" spans="1:11" x14ac:dyDescent="0.3">
      <c r="A95" s="25"/>
      <c r="B95" s="3"/>
      <c r="C95" s="3"/>
      <c r="D95" s="3"/>
      <c r="E95" s="34"/>
      <c r="F95" s="33"/>
      <c r="G95" s="1"/>
      <c r="H95" s="2"/>
      <c r="I95" s="29">
        <f>IF(((N(EN_GrantCalc100[[#This Row],[Average Weekly Earnings per Employee ]])*0.7)&lt;N(EN_GrantCalc100[[#This Row],[EI Benefit Rate]])),0,
(((N(EN_GrantCalc100[[#This Row],[Average Weekly Earnings per Employee ]])*0.7)-N(EN_GrantCalc100[[#This Row],[EI Benefit Rate]]))*N(EN_GrantCalc100[[#This Row],[Reduction Rate]])))</f>
        <v>0</v>
      </c>
      <c r="J95" s="30">
        <f>N(EN_GrantCalc100[[#This Row],[Weekly Supplement Payable ]])*N(EN_GrantCalc100[[#This Row],[Number of Grant Weeks ]])</f>
        <v>0</v>
      </c>
      <c r="K95"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96" spans="1:11" x14ac:dyDescent="0.3">
      <c r="A96" s="25"/>
      <c r="B96" s="3"/>
      <c r="C96" s="3"/>
      <c r="D96" s="3"/>
      <c r="E96" s="34"/>
      <c r="F96" s="33"/>
      <c r="G96" s="1"/>
      <c r="H96" s="2"/>
      <c r="I96" s="29">
        <f>IF(((N(EN_GrantCalc100[[#This Row],[Average Weekly Earnings per Employee ]])*0.7)&lt;N(EN_GrantCalc100[[#This Row],[EI Benefit Rate]])),0,
(((N(EN_GrantCalc100[[#This Row],[Average Weekly Earnings per Employee ]])*0.7)-N(EN_GrantCalc100[[#This Row],[EI Benefit Rate]]))*N(EN_GrantCalc100[[#This Row],[Reduction Rate]])))</f>
        <v>0</v>
      </c>
      <c r="J96" s="30">
        <f>N(EN_GrantCalc100[[#This Row],[Weekly Supplement Payable ]])*N(EN_GrantCalc100[[#This Row],[Number of Grant Weeks ]])</f>
        <v>0</v>
      </c>
      <c r="K96"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97" spans="1:11" x14ac:dyDescent="0.3">
      <c r="A97" s="25"/>
      <c r="B97" s="3"/>
      <c r="C97" s="3"/>
      <c r="D97" s="3"/>
      <c r="E97" s="34"/>
      <c r="F97" s="33"/>
      <c r="G97" s="1"/>
      <c r="H97" s="2"/>
      <c r="I97" s="29">
        <f>IF(((N(EN_GrantCalc100[[#This Row],[Average Weekly Earnings per Employee ]])*0.7)&lt;N(EN_GrantCalc100[[#This Row],[EI Benefit Rate]])),0,
(((N(EN_GrantCalc100[[#This Row],[Average Weekly Earnings per Employee ]])*0.7)-N(EN_GrantCalc100[[#This Row],[EI Benefit Rate]]))*N(EN_GrantCalc100[[#This Row],[Reduction Rate]])))</f>
        <v>0</v>
      </c>
      <c r="J97" s="30">
        <f>N(EN_GrantCalc100[[#This Row],[Weekly Supplement Payable ]])*N(EN_GrantCalc100[[#This Row],[Number of Grant Weeks ]])</f>
        <v>0</v>
      </c>
      <c r="K97"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98" spans="1:11" x14ac:dyDescent="0.3">
      <c r="A98" s="25"/>
      <c r="B98" s="3"/>
      <c r="C98" s="3"/>
      <c r="D98" s="3"/>
      <c r="E98" s="34"/>
      <c r="F98" s="33"/>
      <c r="G98" s="1"/>
      <c r="H98" s="2"/>
      <c r="I98" s="29">
        <f>IF(((N(EN_GrantCalc100[[#This Row],[Average Weekly Earnings per Employee ]])*0.7)&lt;N(EN_GrantCalc100[[#This Row],[EI Benefit Rate]])),0,
(((N(EN_GrantCalc100[[#This Row],[Average Weekly Earnings per Employee ]])*0.7)-N(EN_GrantCalc100[[#This Row],[EI Benefit Rate]]))*N(EN_GrantCalc100[[#This Row],[Reduction Rate]])))</f>
        <v>0</v>
      </c>
      <c r="J98" s="30">
        <f>N(EN_GrantCalc100[[#This Row],[Weekly Supplement Payable ]])*N(EN_GrantCalc100[[#This Row],[Number of Grant Weeks ]])</f>
        <v>0</v>
      </c>
      <c r="K98"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99" spans="1:11" x14ac:dyDescent="0.3">
      <c r="A99" s="25"/>
      <c r="B99" s="3"/>
      <c r="C99" s="3"/>
      <c r="D99" s="3"/>
      <c r="E99" s="34"/>
      <c r="F99" s="33"/>
      <c r="G99" s="1"/>
      <c r="H99" s="2"/>
      <c r="I99" s="29">
        <f>IF(((N(EN_GrantCalc100[[#This Row],[Average Weekly Earnings per Employee ]])*0.7)&lt;N(EN_GrantCalc100[[#This Row],[EI Benefit Rate]])),0,
(((N(EN_GrantCalc100[[#This Row],[Average Weekly Earnings per Employee ]])*0.7)-N(EN_GrantCalc100[[#This Row],[EI Benefit Rate]]))*N(EN_GrantCalc100[[#This Row],[Reduction Rate]])))</f>
        <v>0</v>
      </c>
      <c r="J99" s="30">
        <f>N(EN_GrantCalc100[[#This Row],[Weekly Supplement Payable ]])*N(EN_GrantCalc100[[#This Row],[Number of Grant Weeks ]])</f>
        <v>0</v>
      </c>
      <c r="K99"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100" spans="1:11" x14ac:dyDescent="0.3">
      <c r="A100" s="25"/>
      <c r="B100" s="3"/>
      <c r="C100" s="3"/>
      <c r="D100" s="3"/>
      <c r="E100" s="34"/>
      <c r="F100" s="33"/>
      <c r="G100" s="1"/>
      <c r="H100" s="2"/>
      <c r="I100" s="29">
        <f>IF(((N(EN_GrantCalc100[[#This Row],[Average Weekly Earnings per Employee ]])*0.7)&lt;N(EN_GrantCalc100[[#This Row],[EI Benefit Rate]])),0,
(((N(EN_GrantCalc100[[#This Row],[Average Weekly Earnings per Employee ]])*0.7)-N(EN_GrantCalc100[[#This Row],[EI Benefit Rate]]))*N(EN_GrantCalc100[[#This Row],[Reduction Rate]])))</f>
        <v>0</v>
      </c>
      <c r="J100" s="30">
        <f>N(EN_GrantCalc100[[#This Row],[Weekly Supplement Payable ]])*N(EN_GrantCalc100[[#This Row],[Number of Grant Weeks ]])</f>
        <v>0</v>
      </c>
      <c r="K100"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101" spans="1:11" x14ac:dyDescent="0.3">
      <c r="A101" s="25"/>
      <c r="B101" s="3"/>
      <c r="C101" s="3"/>
      <c r="D101" s="3"/>
      <c r="E101" s="34"/>
      <c r="F101" s="33"/>
      <c r="G101" s="1"/>
      <c r="H101" s="2"/>
      <c r="I101" s="29">
        <f>IF(((N(EN_GrantCalc100[[#This Row],[Average Weekly Earnings per Employee ]])*0.7)&lt;N(EN_GrantCalc100[[#This Row],[EI Benefit Rate]])),0,
(((N(EN_GrantCalc100[[#This Row],[Average Weekly Earnings per Employee ]])*0.7)-N(EN_GrantCalc100[[#This Row],[EI Benefit Rate]]))*N(EN_GrantCalc100[[#This Row],[Reduction Rate]])))</f>
        <v>0</v>
      </c>
      <c r="J101" s="30">
        <f>N(EN_GrantCalc100[[#This Row],[Weekly Supplement Payable ]])*N(EN_GrantCalc100[[#This Row],[Number of Grant Weeks ]])</f>
        <v>0</v>
      </c>
      <c r="K101"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102" spans="1:11" x14ac:dyDescent="0.3">
      <c r="A102" s="25"/>
      <c r="B102" s="3"/>
      <c r="C102" s="3"/>
      <c r="D102" s="3"/>
      <c r="E102" s="34"/>
      <c r="F102" s="33"/>
      <c r="G102" s="1"/>
      <c r="H102" s="2"/>
      <c r="I102" s="29">
        <f>IF(((N(EN_GrantCalc100[[#This Row],[Average Weekly Earnings per Employee ]])*0.7)&lt;N(EN_GrantCalc100[[#This Row],[EI Benefit Rate]])),0,
(((N(EN_GrantCalc100[[#This Row],[Average Weekly Earnings per Employee ]])*0.7)-N(EN_GrantCalc100[[#This Row],[EI Benefit Rate]]))*N(EN_GrantCalc100[[#This Row],[Reduction Rate]])))</f>
        <v>0</v>
      </c>
      <c r="J102" s="30">
        <f>N(EN_GrantCalc100[[#This Row],[Weekly Supplement Payable ]])*N(EN_GrantCalc100[[#This Row],[Number of Grant Weeks ]])</f>
        <v>0</v>
      </c>
      <c r="K102"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103" spans="1:11" x14ac:dyDescent="0.3">
      <c r="A103" s="25"/>
      <c r="B103" s="3"/>
      <c r="C103" s="3"/>
      <c r="D103" s="3"/>
      <c r="E103" s="34"/>
      <c r="F103" s="33"/>
      <c r="G103" s="1"/>
      <c r="H103" s="2"/>
      <c r="I103" s="29">
        <f>IF(((N(EN_GrantCalc100[[#This Row],[Average Weekly Earnings per Employee ]])*0.7)&lt;N(EN_GrantCalc100[[#This Row],[EI Benefit Rate]])),0,
(((N(EN_GrantCalc100[[#This Row],[Average Weekly Earnings per Employee ]])*0.7)-N(EN_GrantCalc100[[#This Row],[EI Benefit Rate]]))*N(EN_GrantCalc100[[#This Row],[Reduction Rate]])))</f>
        <v>0</v>
      </c>
      <c r="J103" s="30">
        <f>N(EN_GrantCalc100[[#This Row],[Weekly Supplement Payable ]])*N(EN_GrantCalc100[[#This Row],[Number of Grant Weeks ]])</f>
        <v>0</v>
      </c>
      <c r="K103"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row r="104" spans="1:11" x14ac:dyDescent="0.3">
      <c r="A104" s="25"/>
      <c r="B104" s="3"/>
      <c r="C104" s="3"/>
      <c r="D104" s="3"/>
      <c r="E104" s="35"/>
      <c r="F104" s="33"/>
      <c r="G104" s="31"/>
      <c r="H104" s="31"/>
      <c r="I104" s="29">
        <f>IF(((N(EN_GrantCalc100[[#This Row],[Average Weekly Earnings per Employee ]])*0.7)&lt;N(EN_GrantCalc100[[#This Row],[EI Benefit Rate]])),0,
(((N(EN_GrantCalc100[[#This Row],[Average Weekly Earnings per Employee ]])*0.7)-N(EN_GrantCalc100[[#This Row],[EI Benefit Rate]]))*N(EN_GrantCalc100[[#This Row],[Reduction Rate]])))</f>
        <v>0</v>
      </c>
      <c r="J104" s="30">
        <f>N(EN_GrantCalc100[[#This Row],[Weekly Supplement Payable ]])*N(EN_GrantCalc100[[#This Row],[Number of Grant Weeks ]])</f>
        <v>0</v>
      </c>
      <c r="K104" s="26" t="b">
        <f>IFERROR(AND(
  NOT(OR(ISBLANK(EN_GrantCalc100[[#This Row],[SIN]]),ISERROR(EN_GrantCalc100[[#This Row],[SIN]]),EN_GrantCalc100[[#This Row],[SIN]]="")),
  ISNUMBER(EN_GrantCalc100[[#This Row],[SIN]]),
  LEN(EN_GrantCalc100[[#This Row],[SIN]])=9,
  LEFT(EN_GrantCalc100[[#This Row],[SIN]],1)&lt;&gt;"8",
  RIGHT(EN_GrantCalc100[[#This Row],[SIN]],1)=RIGHT(10-MOD(SUM(
    LEFT(EN_GrantCalc100[[#This Row],[SIN]],1),
    MID(EN_GrantCalc100[[#This Row],[SIN]],3,1),
    MID(EN_GrantCalc100[[#This Row],[SIN]],5,1),
    MID(EN_GrantCalc100[[#This Row],[SIN]],7,1),
    RIGHT(MID(EN_GrantCalc100[[#This Row],[SIN]],2,1)*2,1)+IF(VALUE(MID(EN_GrantCalc100[[#This Row],[SIN]],2,1))&gt;4,1,0),
    RIGHT(MID(EN_GrantCalc100[[#This Row],[SIN]],4,1)*2,1)+IF(VALUE(MID(EN_GrantCalc100[[#This Row],[SIN]],4,1))&gt;4,1,0),
    RIGHT(MID(EN_GrantCalc100[[#This Row],[SIN]],6,1)*2,1)+IF(VALUE(MID(EN_GrantCalc100[[#This Row],[SIN]],6,1))&gt;4,1,0),
    RIGHT(MID(EN_GrantCalc100[[#This Row],[SIN]],8,1)*2,1)+IF(VALUE(MID(EN_GrantCalc100[[#This Row],[SIN]],8,1))&gt;4,1,0)),
  10),1)
),FALSE)</f>
        <v>0</v>
      </c>
    </row>
  </sheetData>
  <sheetProtection algorithmName="SHA-512" hashValue="g2GIdQDcLgKTfY+et6ZUlHSwBBUPcsSlYfnVL79Cn8cG4g5FErKdB+UJGBhCfALdsUFuRNalTenThKPhA59cIQ==" saltValue="XOIXMcd2+8CLFDORjQxJ5w==" spinCount="100000" sheet="1" objects="1" scenarios="1" selectLockedCells="1"/>
  <mergeCells count="1">
    <mergeCell ref="B1:D1"/>
  </mergeCells>
  <conditionalFormatting sqref="A5:A104">
    <cfRule type="duplicateValues" dxfId="5" priority="2" stopIfTrue="1"/>
    <cfRule type="expression" dxfId="4" priority="3" stopIfTrue="1">
      <formula>NOT(K5)</formula>
    </cfRule>
  </conditionalFormatting>
  <conditionalFormatting sqref="B5:J104">
    <cfRule type="expression" dxfId="3" priority="1">
      <formula>NOT($K5)</formula>
    </cfRule>
  </conditionalFormatting>
  <dataValidations count="10">
    <dataValidation allowBlank="1" showInputMessage="1" sqref="K1:K104" xr:uid="{AD91D9BE-1EEB-4477-87FF-807E0E9C9B3E}"/>
    <dataValidation type="custom" allowBlank="1" showInputMessage="1" showErrorMessage="1" error="A valid social insurance number must be entered in the SIN field." sqref="I5:J104" xr:uid="{C93DFE60-9D2B-41AE-8D1C-73313925A54E}">
      <formula1>$K5</formula1>
    </dataValidation>
    <dataValidation type="custom" allowBlank="1" showInputMessage="1" showErrorMessage="1" errorTitle="Invalid SIN" error="The SIN must be 9 digits long, without spaces or hyphens." promptTitle="SIN" prompt="Enter the employee’s social insurance number." sqref="A5:A104" xr:uid="{A3C5209D-8E84-4681-9805-CB326DDCD219}">
      <formula1>AND(ISNUMBER(A5),LEN(A5)=9)</formula1>
    </dataValidation>
    <dataValidation type="custom" allowBlank="1" showInputMessage="1" showErrorMessage="1" error="A valid social insurance number must be entered in the SIN field." promptTitle="First Name" prompt="Enter the employee’s first name." sqref="B5:B104" xr:uid="{09E0C2AD-9AD0-4F42-88FE-05DB29BCE9DD}">
      <formula1>$K5</formula1>
    </dataValidation>
    <dataValidation type="custom" allowBlank="1" showInputMessage="1" showErrorMessage="1" error="A valid social insurance number must be entered in the SIN field." promptTitle="Last Name" prompt="Enter the employee's last name." sqref="C5:C104" xr:uid="{A88EAFD9-38F4-4896-939C-A7167FED9340}">
      <formula1>$K5</formula1>
    </dataValidation>
    <dataValidation type="custom" allowBlank="1" showInputMessage="1" showErrorMessage="1" error="A valid social insurance number must be entered in the SIN field." promptTitle="Work-Sharing Unit" prompt="If available, enter the employee's Work-Sharing unit name." sqref="D5:D104" xr:uid="{291D2EBC-29FF-46C2-B6FA-A175B7D75A87}">
      <formula1>$K5</formula1>
    </dataValidation>
    <dataValidation type="custom" allowBlank="1" showInputMessage="1" showErrorMessage="1" error="A valid social insurance number must be entered in the SIN field." promptTitle="Average Weekly Earnings" prompt="Enter the employee's average weekly earnings." sqref="E5:E104" xr:uid="{5DB8C829-77DE-4053-80EB-777E4D6A5EBD}">
      <formula1>$K5</formula1>
    </dataValidation>
    <dataValidation type="custom" allowBlank="1" showInputMessage="1" showErrorMessage="1" error="A valid social insurance number must be entered in the SIN field." promptTitle="EI Benefit Rate" prompt="Enter the employment insurance benefit rate as provided by the employee." sqref="F5:F104" xr:uid="{0048B867-5A6F-4B01-8121-0F9D9F723882}">
      <formula1>$K5</formula1>
    </dataValidation>
    <dataValidation type="custom" allowBlank="1" showInputMessage="1" showErrorMessage="1" error="A valid social insurance number must be entered in the SIN field." promptTitle="Reduction Rate" prompt="Enter the expected reduction rate as a percentage of the employee's working hours." sqref="G5:G104" xr:uid="{040DAC93-AF2E-4324-9410-BAD9970A5ADC}">
      <formula1>$K5</formula1>
    </dataValidation>
    <dataValidation type="custom" allowBlank="1" showInputMessage="1" showErrorMessage="1" error="A valid social insurance number must be entered in the SIN field." promptTitle="Number of Grant Weeks" prompt="Enter the number of weeks for the expected duration of the grant." sqref="H5:H104" xr:uid="{AA2FDDF5-60E1-46B8-ABD6-2A03D97EF44B}">
      <formula1>$K5</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7D47CB2389794A478B8B1675A6A6BCBD" ma:contentTypeVersion="12" ma:contentTypeDescription="Crée un document." ma:contentTypeScope="" ma:versionID="a30567d075fa88a047ee1c1ffa33fef0">
  <xsd:schema xmlns:xsd="http://www.w3.org/2001/XMLSchema" xmlns:xs="http://www.w3.org/2001/XMLSchema" xmlns:p="http://schemas.microsoft.com/office/2006/metadata/properties" xmlns:ns2="2191a08c-4d94-4b67-bfc8-b0e0e3843114" xmlns:ns3="aebbc193-2bd8-4666-b780-86d4c2ba996f" xmlns:ns4="f76aaf80-9812-406c-9dd3-ccb851cf3a75" targetNamespace="http://schemas.microsoft.com/office/2006/metadata/properties" ma:root="true" ma:fieldsID="0e65a69f45a720f778eee5ee3842bee3" ns2:_="" ns3:_="" ns4:_="">
    <xsd:import namespace="2191a08c-4d94-4b67-bfc8-b0e0e3843114"/>
    <xsd:import namespace="aebbc193-2bd8-4666-b780-86d4c2ba996f"/>
    <xsd:import namespace="f76aaf80-9812-406c-9dd3-ccb851cf3a75"/>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4:TaxCatchAll" minOccurs="0"/>
                <xsd:element ref="ns3:MediaServiceOCR" minOccurs="0"/>
                <xsd:element ref="ns3:StatusofCS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91a08c-4d94-4b67-bfc8-b0e0e3843114"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Conserver l’ID" ma:description="Conserver l’ID lors de l’ajout."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ebbc193-2bd8-4666-b780-86d4c2ba996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3fa6f064-5af2-4239-ab23-685642d5954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StatusofCSTs" ma:index="22" nillable="true" ma:displayName="Status of CSTs" ma:description="Choose with value applies to the status of each CST" ma:format="Dropdown" ma:internalName="StatusofCSTs">
      <xsd:simpleType>
        <xsd:restriction base="dms:Choice">
          <xsd:enumeration value="Working on it"/>
          <xsd:enumeration value="DONE"/>
          <xsd:enumeration value="TO CODE"/>
          <xsd:enumeration value="HOLD"/>
        </xsd:restriction>
      </xsd:simpleType>
    </xsd:element>
  </xsd:schema>
  <xsd:schema xmlns:xsd="http://www.w3.org/2001/XMLSchema" xmlns:xs="http://www.w3.org/2001/XMLSchema" xmlns:dms="http://schemas.microsoft.com/office/2006/documentManagement/types" xmlns:pc="http://schemas.microsoft.com/office/infopath/2007/PartnerControls" targetNamespace="f76aaf80-9812-406c-9dd3-ccb851cf3a75"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f45a8b7-c624-4609-9cb9-5493c6976d50}" ma:internalName="TaxCatchAll" ma:showField="CatchAllData" ma:web="2191a08c-4d94-4b67-bfc8-b0e0e38431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f76aaf80-9812-406c-9dd3-ccb851cf3a75" xsi:nil="true"/>
    <lcf76f155ced4ddcb4097134ff3c332f xmlns="aebbc193-2bd8-4666-b780-86d4c2ba996f">
      <Terms xmlns="http://schemas.microsoft.com/office/infopath/2007/PartnerControls"/>
    </lcf76f155ced4ddcb4097134ff3c332f>
    <_dlc_DocId xmlns="2191a08c-4d94-4b67-bfc8-b0e0e3843114">W2FNX77VS2D7-559458430-245125</_dlc_DocId>
    <_dlc_DocIdUrl xmlns="2191a08c-4d94-4b67-bfc8-b0e0e3843114">
      <Url>https://014gc.sharepoint.com/sites/web-ministeriel-portfolio-web/_layouts/15/DocIdRedir.aspx?ID=W2FNX77VS2D7-559458430-245125</Url>
      <Description>W2FNX77VS2D7-559458430-245125</Description>
    </_dlc_DocIdUrl>
    <StatusofCSTs xmlns="aebbc193-2bd8-4666-b780-86d4c2ba996f" xsi:nil="true"/>
  </documentManagement>
</p:properties>
</file>

<file path=customXml/itemProps1.xml><?xml version="1.0" encoding="utf-8"?>
<ds:datastoreItem xmlns:ds="http://schemas.openxmlformats.org/officeDocument/2006/customXml" ds:itemID="{F6F7050B-E115-4D23-B7FB-A24C7C97D494}">
  <ds:schemaRefs>
    <ds:schemaRef ds:uri="http://schemas.microsoft.com/sharepoint/v3/contenttype/forms"/>
  </ds:schemaRefs>
</ds:datastoreItem>
</file>

<file path=customXml/itemProps2.xml><?xml version="1.0" encoding="utf-8"?>
<ds:datastoreItem xmlns:ds="http://schemas.openxmlformats.org/officeDocument/2006/customXml" ds:itemID="{DBF13F55-9835-47B1-8BC9-8DB7C4496453}">
  <ds:schemaRefs>
    <ds:schemaRef ds:uri="http://schemas.microsoft.com/sharepoint/events"/>
  </ds:schemaRefs>
</ds:datastoreItem>
</file>

<file path=customXml/itemProps3.xml><?xml version="1.0" encoding="utf-8"?>
<ds:datastoreItem xmlns:ds="http://schemas.openxmlformats.org/officeDocument/2006/customXml" ds:itemID="{3A31F4B5-BB79-4FBD-B958-DA0AD725ECD7}"/>
</file>

<file path=customXml/itemProps4.xml><?xml version="1.0" encoding="utf-8"?>
<ds:datastoreItem xmlns:ds="http://schemas.openxmlformats.org/officeDocument/2006/customXml" ds:itemID="{D00ECE19-8B8A-4AD9-AB52-206DF6F76A75}">
  <ds:schemaRefs>
    <ds:schemaRef ds:uri="http://schemas.microsoft.com/office/2006/metadata/properties"/>
    <ds:schemaRef ds:uri="http://purl.org/dc/dcmitype/"/>
    <ds:schemaRef ds:uri="http://schemas.microsoft.com/office/infopath/2007/PartnerControls"/>
    <ds:schemaRef ds:uri="http://purl.org/dc/elements/1.1/"/>
    <ds:schemaRef ds:uri="http://schemas.microsoft.com/office/2006/documentManagement/types"/>
    <ds:schemaRef ds:uri="b8c6b92f-5349-4746-b26c-3d7c62bcd20e"/>
    <ds:schemaRef ds:uri="e599e9dc-2e6b-4552-8180-afa0ef0658b8"/>
    <ds:schemaRef ds:uri="http://schemas.openxmlformats.org/package/2006/metadata/core-properties"/>
    <ds:schemaRef ds:uri="f76aaf80-9812-406c-9dd3-ccb851cf3a75"/>
    <ds:schemaRef ds:uri="http://www.w3.org/XML/1998/namespace"/>
    <ds:schemaRef ds:uri="http://purl.org/dc/terms/"/>
  </ds:schemaRefs>
</ds:datastoreItem>
</file>

<file path=docMetadata/LabelInfo.xml><?xml version="1.0" encoding="utf-8"?>
<clbl:labelList xmlns:clbl="http://schemas.microsoft.com/office/2020/mipLabelMetadata">
  <clbl:label id="{8942dde4-2135-4afc-a065-f099d0008c3d}" enabled="1" method="Standard" siteId="{9ed55846-8a81-4246-acd8-b1a01abfc0d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Instructions-FRE</vt:lpstr>
      <vt:lpstr>Annexe des employés</vt:lpstr>
      <vt:lpstr>Déclaration</vt:lpstr>
      <vt:lpstr>Français</vt:lpstr>
      <vt:lpstr>Français - Québec</vt:lpstr>
      <vt:lpstr>Instructions-EN </vt:lpstr>
      <vt:lpstr>Employee Annex</vt:lpstr>
      <vt:lpstr>Declaration   </vt:lpstr>
      <vt:lpstr>English</vt:lpstr>
      <vt:lpstr>English - Québec</vt:lpstr>
      <vt:lpstr>English!TotalCPP</vt:lpstr>
      <vt:lpstr>'English - Québec'!TotalCPP</vt:lpstr>
      <vt:lpstr>Français!TotalCPP</vt:lpstr>
      <vt:lpstr>'Français - Québec'!TotalCPP</vt:lpstr>
      <vt:lpstr>English!TotalEIPremiums</vt:lpstr>
      <vt:lpstr>'English - Québec'!TotalEIPremiums</vt:lpstr>
      <vt:lpstr>Français!TotalEIPremiums</vt:lpstr>
      <vt:lpstr>'Français - Québec'!TotalEIPremiums</vt:lpstr>
      <vt:lpstr>English!TotalSupplement</vt:lpstr>
      <vt:lpstr>'English - Québec'!TotalSupplement</vt:lpstr>
      <vt:lpstr>Français!TotalSupplement</vt:lpstr>
      <vt:lpstr>'Français - Québec'!TotalSupplement</vt:lpstr>
    </vt:vector>
  </TitlesOfParts>
  <Manager/>
  <Company>Gouvernement du Canada - Government of Canada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Thorburn, Lori LM [NC]</dc:creator>
  <cp:keywords/>
  <dc:description/>
  <cp:lastModifiedBy>Sothilingam, Tia P [NC]</cp:lastModifiedBy>
  <cp:revision/>
  <dcterms:created xsi:type="dcterms:W3CDTF">2025-12-17T15:58:31Z</dcterms:created>
  <dcterms:modified xsi:type="dcterms:W3CDTF">2026-03-13T18:36:43Z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0x0101007D47CB2389794A478B8B1675A6A6BCBD</vt:lpwstr>
  </property>
  <property fmtid="{D5CDD505-2E9C-101B-9397-08002B2CF9AE}" pid="3" name="_dlc_DocIdItemGuid">
    <vt:lpwstr>25393bc3-2d39-4ade-80c0-d7d5072eabbc</vt:lpwstr>
  </property>
  <property fmtid="{D5CDD505-2E9C-101B-9397-08002B2CF9AE}" pid="4" name="MediaServiceImageTags">
    <vt:lpwstr/>
  </property>
</Properties>
</file>